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R01決算_財政状況資料集\08 3月末公表分\03 最終版\02 第２回目HP掲載分（210320以降）\01 都道府県\"/>
    </mc:Choice>
  </mc:AlternateContent>
  <bookViews>
    <workbookView xWindow="0" yWindow="0" windowWidth="14380" windowHeight="2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AM32" i="10"/>
  <c r="C31" i="10"/>
  <c r="C32" i="10" l="1"/>
  <c r="C33" i="10" s="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U32" i="10" l="1"/>
  <c r="AM31" i="10"/>
  <c r="BE31" i="10" s="1"/>
  <c r="BE32" i="10" s="1"/>
  <c r="BW31" i="10" l="1"/>
  <c r="BW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<sst xmlns="http://schemas.openxmlformats.org/spreadsheetml/2006/main" count="1091" uniqueCount="581">
  <si>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</si>
  <si>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</si>
  <si>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</si>
  <si>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</si>
  <si>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</si>
  <si>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</si>
  <si>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</si>
  <si>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</si>
  <si>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</si>
  <si>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</si>
  <si>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</si>
  <si>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</si>
  <si>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</si>
  <si>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</si>
  <si>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</si>
  <si>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</si>
  <si>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</si>
  <si>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</si>
  <si>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</si>
  <si>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</si>
  <si>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</si>
  <si>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</si>
  <si>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</si>
  <si>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</si>
  <si>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</si>
  <si>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</si>
  <si>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</si>
  <si>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</si>
  <si>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</si>
  <si>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</si>
  <si>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</si>
  <si>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</si>
  <si>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</si>
  <si>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</si>
  <si>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</si>
  <si>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</si>
  <si>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</si>
  <si>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</si>
  <si>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</si>
  <si>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</si>
  <si>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</si>
  <si>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</si>
  <si>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</si>
  <si>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</si>
  <si>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</si>
  <si>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</si>
  <si>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</si>
  <si>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</si>
  <si>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</si>
  <si>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</si>
  <si>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</si>
  <si>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</si>
  <si>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</si>
  <si>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</si>
  <si>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</si>
  <si>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</si>
  <si>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</si>
  <si>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</si>
  <si>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</si>
  <si>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</si>
  <si>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</si>
  <si>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</si>
  <si>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</si>
  <si>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</si>
  <si>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</si>
  <si>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</si>
  <si>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</si>
  <si>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</si>
  <si>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</si>
  <si>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</si>
  <si>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</si>
  <si>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</si>
  <si>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</si>
  <si>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</si>
  <si>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</si>
  <si>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</si>
  <si>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</si>
  <si>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</si>
  <si>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</si>
  <si>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</si>
  <si>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奈良県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</si>
  <si>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</si>
  <si>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</si>
  <si>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</si>
  <si>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</si>
  <si>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</si>
  <si>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</si>
  <si>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</si>
  <si>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</si>
  <si>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</si>
  <si>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</si>
  <si>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</si>
  <si>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</si>
  <si>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</si>
  <si>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</si>
  <si>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</si>
  <si>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</si>
  <si>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</si>
  <si>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</si>
  <si>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</si>
  <si>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</si>
  <si>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</si>
  <si>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</si>
  <si>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</si>
  <si>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</si>
  <si>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</si>
  <si>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</si>
  <si>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</si>
  <si>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</si>
  <si>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</si>
  <si>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</si>
  <si>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</si>
  <si>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</si>
  <si>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</si>
  <si>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</si>
  <si>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</si>
  <si>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</si>
  <si>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</si>
  <si>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</si>
  <si>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</si>
  <si>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</si>
  <si>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</si>
  <si>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</si>
  <si>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</si>
  <si>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</si>
  <si>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</si>
  <si>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</si>
  <si>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</si>
  <si>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</si>
  <si>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</si>
  <si>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</si>
  <si>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</si>
  <si>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</si>
  <si>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</si>
  <si>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</si>
  <si>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</si>
  <si>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</si>
  <si>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</si>
  <si>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</si>
  <si>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</si>
  <si>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</si>
  <si>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</si>
  <si>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</si>
  <si>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</si>
  <si>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</si>
  <si>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</si>
  <si>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</si>
  <si>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</si>
  <si>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</si>
  <si>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</si>
  <si>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</si>
  <si>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</si>
  <si>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</si>
  <si>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</si>
  <si>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</si>
  <si>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</si>
  <si>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</si>
  <si>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</si>
  <si>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</si>
  <si>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</si>
  <si>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</si>
  <si>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</si>
  <si>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</si>
  <si>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</si>
  <si>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</si>
  <si>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</si>
  <si>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</si>
  <si>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</si>
  <si>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</si>
  <si>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</si>
  <si>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</si>
  <si>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</si>
  <si>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</si>
  <si>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</si>
  <si>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</si>
  <si>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</si>
  <si>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</si>
  <si>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</si>
  <si>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</si>
  <si>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</si>
  <si>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</si>
  <si>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</si>
  <si>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奈良県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</si>
  <si>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</si>
  <si>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</si>
  <si>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</si>
  <si>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</si>
  <si>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</si>
  <si>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</si>
  <si>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</si>
  <si>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</si>
  <si>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</si>
  <si>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</si>
  <si>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</si>
  <si>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</si>
  <si>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</si>
  <si>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</si>
  <si>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</si>
  <si>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</si>
  <si>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</si>
  <si>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</si>
  <si>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</si>
  <si>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</si>
  <si>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</si>
  <si>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</si>
  <si>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</si>
  <si>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</si>
  <si>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</si>
  <si>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</si>
  <si>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</si>
  <si>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</si>
  <si>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</si>
  <si>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</si>
  <si>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</si>
  <si>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</si>
  <si>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</si>
  <si>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</si>
  <si>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</si>
  <si>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</si>
  <si>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</si>
  <si>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</si>
  <si>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</si>
  <si>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</si>
  <si>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</si>
  <si>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</si>
  <si>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</si>
  <si>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</si>
  <si>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</si>
  <si>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</si>
  <si>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</si>
  <si>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</si>
  <si>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</si>
  <si>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</si>
  <si>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</si>
  <si>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</si>
  <si>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</si>
  <si>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</si>
  <si>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</si>
  <si>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</si>
  <si>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</si>
  <si>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</si>
  <si>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</si>
  <si>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</si>
  <si>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</si>
  <si>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</si>
  <si>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</si>
  <si>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</si>
  <si>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</si>
  <si>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</si>
  <si>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</si>
  <si>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</si>
  <si>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</si>
  <si>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</si>
  <si>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</si>
  <si>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</si>
  <si>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</si>
  <si>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</si>
  <si>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</si>
  <si>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</si>
  <si>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</si>
  <si>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</si>
  <si>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</si>
  <si>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</si>
  <si>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</si>
  <si>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</si>
  <si>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</si>
  <si>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</si>
  <si>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</si>
  <si>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</si>
  <si>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</si>
  <si>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</si>
  <si>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</si>
  <si>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</si>
  <si>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</si>
  <si>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</si>
  <si>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</si>
  <si>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</si>
  <si>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</si>
  <si>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</si>
  <si>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</si>
  <si>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</si>
  <si>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</si>
  <si>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</si>
  <si>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</si>
  <si>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</si>
  <si>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</si>
  <si>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</si>
  <si>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</si>
  <si>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</si>
  <si>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</si>
  <si>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</si>
  <si>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</si>
  <si>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</si>
  <si>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</si>
  <si>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</si>
  <si>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</si>
  <si>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</si>
  <si>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</si>
  <si>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</si>
  <si>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</si>
  <si>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</si>
  <si>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</si>
  <si>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</si>
  <si>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</si>
  <si>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</si>
  <si>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</si>
  <si>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</si>
  <si>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</si>
  <si>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</si>
  <si>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</si>
  <si>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</si>
  <si>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</si>
  <si>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</si>
  <si>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</si>
  <si>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</si>
  <si>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</si>
  <si>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</si>
  <si>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</si>
  <si>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</si>
  <si>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</si>
  <si>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</si>
  <si>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</si>
  <si>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</si>
  <si>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</si>
  <si>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</si>
  <si>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</si>
  <si>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</si>
  <si>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</si>
  <si>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</si>
  <si>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</si>
  <si>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</si>
  <si>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</si>
  <si>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</si>
  <si>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</si>
  <si>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</si>
  <si>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</si>
  <si>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</si>
  <si>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</si>
  <si>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</si>
  <si>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奈良県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</si>
  <si>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</si>
  <si>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</si>
  <si>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</si>
  <si>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</si>
  <si>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</si>
  <si>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</si>
  <si>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</si>
  <si>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</si>
  <si>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</si>
  <si>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</si>
  <si>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</si>
  <si>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</si>
  <si>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</si>
  <si>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</si>
  <si>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</si>
  <si>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</si>
  <si>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</si>
  <si>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</si>
  <si>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</si>
  <si>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</si>
  <si>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公立大学法人奈良県立医科大学関係経費特別会計</t>
    <phoneticPr fontId="5"/>
  </si>
  <si>
    <t>奈良県母子父子寡婦福祉資金貸付金特別会計</t>
    <phoneticPr fontId="5"/>
  </si>
  <si>
    <t>奈良県農業改良資金貸付金特別会計</t>
    <phoneticPr fontId="5"/>
  </si>
  <si>
    <t>-</t>
    <phoneticPr fontId="5"/>
  </si>
  <si>
    <t>奈良県中小企業振興資金貸付金特別会計</t>
    <phoneticPr fontId="5"/>
  </si>
  <si>
    <t>奈良県証紙収入特別会計</t>
    <phoneticPr fontId="5"/>
  </si>
  <si>
    <t>奈良県林業改善資金貸付金特別会計</t>
    <phoneticPr fontId="5"/>
  </si>
  <si>
    <t>奈良県公債管理特別会計</t>
    <phoneticPr fontId="5"/>
  </si>
  <si>
    <t>奈良県育成奨学金貸付金特別会計</t>
    <phoneticPr fontId="5"/>
  </si>
  <si>
    <t>地方独立行政法人奈良県立病院機構関係経費特別会計</t>
    <phoneticPr fontId="5"/>
  </si>
  <si>
    <t>奈良県自動車駐車場及び奈良県自動車乗降場費特別会計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</si>
  <si>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</si>
  <si>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</si>
  <si>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</si>
  <si>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</si>
  <si>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</si>
  <si>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</si>
  <si>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</si>
  <si>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</si>
  <si>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</si>
  <si>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</si>
  <si>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</si>
  <si>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</si>
  <si>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</si>
  <si>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奈良県営競輪事業費特別会計</t>
    <phoneticPr fontId="5"/>
  </si>
  <si>
    <t>奈良県国民健康保険事業費特別会計</t>
    <phoneticPr fontId="5"/>
  </si>
  <si>
    <t>奈良県水道用水供給事業費特別会計</t>
    <phoneticPr fontId="5"/>
  </si>
  <si>
    <t>法適用企業</t>
    <phoneticPr fontId="5"/>
  </si>
  <si>
    <t>奈良県流域下水道事業費特別会計</t>
    <phoneticPr fontId="5"/>
  </si>
  <si>
    <t>法非適用企業</t>
    <phoneticPr fontId="5"/>
  </si>
  <si>
    <t>奈良県中央卸売市場事業費特別会計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</si>
  <si>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</si>
  <si>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</si>
  <si>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</si>
  <si>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</si>
  <si>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</si>
  <si>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</si>
  <si>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</si>
  <si>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</si>
  <si>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</si>
  <si>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</si>
  <si>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</si>
  <si>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</si>
  <si>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</si>
  <si>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</si>
  <si>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</si>
  <si>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</si>
  <si>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</si>
  <si>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</si>
  <si>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</si>
  <si>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</si>
  <si>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</si>
  <si>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</si>
  <si>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</si>
  <si>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</si>
  <si>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</si>
  <si>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</si>
  <si>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</si>
  <si>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</si>
  <si>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</si>
  <si>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</si>
  <si>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</si>
  <si>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</si>
  <si>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</si>
  <si>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</si>
  <si>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</si>
  <si>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</si>
  <si>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</si>
  <si>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</si>
  <si>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</si>
  <si>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</si>
  <si>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</si>
  <si>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</si>
  <si>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</si>
  <si>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</si>
  <si>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</si>
  <si>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</si>
  <si>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</si>
  <si>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</si>
  <si>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</si>
  <si>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</si>
  <si>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</si>
  <si>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</si>
  <si>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</si>
  <si>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</si>
  <si>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</si>
  <si>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奈良県流域下水道事業費特別会計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</si>
  <si>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</si>
  <si>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</si>
  <si>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奈良県中央卸売市場事業費特別会計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</si>
  <si>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</si>
  <si>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奈良県営競輪事業費特別会計</t>
    <phoneticPr fontId="5"/>
  </si>
  <si>
    <t>(Ｆ)</t>
    <phoneticPr fontId="5"/>
  </si>
  <si>
    <t>奈良県国民健康保険事業費特別会計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</si>
  <si>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</si>
  <si>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</si>
  <si>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</si>
  <si>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</si>
  <si>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</si>
  <si>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</si>
  <si>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</si>
  <si>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</si>
  <si>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</si>
  <si>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</si>
  <si>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</si>
  <si>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</si>
  <si>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</si>
  <si>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</si>
  <si>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</si>
  <si>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</si>
  <si>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</si>
  <si>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</si>
  <si>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</si>
  <si>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</si>
  <si>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</si>
  <si>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</si>
  <si>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</si>
  <si>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</si>
  <si>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</si>
  <si>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</si>
  <si>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</si>
  <si>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</si>
  <si>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</si>
  <si>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</si>
  <si>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</si>
  <si>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</si>
  <si>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</si>
  <si>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</si>
  <si>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</si>
  <si>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</si>
  <si>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</si>
  <si>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</si>
  <si>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</si>
  <si>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</si>
  <si>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</si>
  <si>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</si>
  <si>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</si>
  <si>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</si>
  <si>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</si>
  <si>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</si>
  <si>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</si>
  <si>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</si>
  <si>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</si>
  <si>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</si>
  <si>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</si>
  <si>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</si>
  <si>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</si>
  <si>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</si>
  <si>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</si>
  <si>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</si>
  <si>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</si>
  <si>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</si>
  <si>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</si>
  <si>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</si>
  <si>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</si>
  <si>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</si>
  <si>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</si>
  <si>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</si>
  <si>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</si>
  <si>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</si>
  <si>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</si>
  <si>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</si>
  <si>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</si>
  <si>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</si>
  <si>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</si>
  <si>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</si>
  <si>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</si>
  <si>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</si>
  <si>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</si>
  <si>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</si>
  <si>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</si>
  <si>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</si>
  <si>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</si>
  <si>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</si>
  <si>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</si>
  <si>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</si>
  <si>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</si>
  <si>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奈良県水道用水供給事業費特別会計</t>
  </si>
  <si>
    <t>奈良県流域下水道事業費特別会計</t>
  </si>
  <si>
    <t>一般会計</t>
  </si>
  <si>
    <t>奈良県国民健康保険事業費特別会計</t>
  </si>
  <si>
    <t>奈良県証紙収入特別会計</t>
  </si>
  <si>
    <t>奈良県営競輪事業費特別会計</t>
  </si>
  <si>
    <t>奈良県自動車駐車場及び奈良県自動車乗降場費特別会計</t>
  </si>
  <si>
    <t>奈良県中央卸売市場事業費特別会計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</si>
  <si>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</si>
  <si>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</si>
  <si>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</si>
  <si>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</si>
  <si>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</si>
  <si>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</si>
  <si>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</si>
  <si>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</si>
  <si>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南和広域医療企業団</t>
    <rPh sb="0" eb="2">
      <t>ナンワ</t>
    </rPh>
    <rPh sb="2" eb="4">
      <t>コウイキ</t>
    </rPh>
    <rPh sb="4" eb="6">
      <t>イリョウ</t>
    </rPh>
    <rPh sb="6" eb="9">
      <t>キギョウダン</t>
    </rPh>
    <phoneticPr fontId="10"/>
  </si>
  <si>
    <t>関西広域連合</t>
    <rPh sb="0" eb="2">
      <t>カンサイ</t>
    </rPh>
    <rPh sb="2" eb="4">
      <t>コウイキ</t>
    </rPh>
    <rPh sb="4" eb="6">
      <t>レンゴウ</t>
    </rPh>
    <phoneticPr fontId="3"/>
  </si>
  <si>
    <t>奈良テレビ放送</t>
  </si>
  <si>
    <t>奈良先端科学技術大学院大学支援財団</t>
  </si>
  <si>
    <t>公立大学法人奈良県立大学</t>
  </si>
  <si>
    <t>奈良県ビジターズビューロー</t>
  </si>
  <si>
    <t>奈良県老人クラブ連合会</t>
  </si>
  <si>
    <t>奈良県健康づくり財団</t>
  </si>
  <si>
    <t>奈良県アイバンク</t>
  </si>
  <si>
    <t>公立大学法人　奈良県立医科大学</t>
  </si>
  <si>
    <t>(地独)奈良県立病院機構</t>
  </si>
  <si>
    <t>奈良県人権センター</t>
  </si>
  <si>
    <t>奈良県生活衛生営業指導センター</t>
  </si>
  <si>
    <t>奈良県地域産業振興センター</t>
  </si>
  <si>
    <t>なら担い手・農地サポートセンター</t>
  </si>
  <si>
    <t>奈良市場冷蔵</t>
  </si>
  <si>
    <t>奈良県食肉公社</t>
  </si>
  <si>
    <t>奈良県緑化推進協会</t>
    <rPh sb="0" eb="3">
      <t>ナラケン</t>
    </rPh>
    <rPh sb="3" eb="5">
      <t>リョッカ</t>
    </rPh>
    <rPh sb="5" eb="7">
      <t>スイシン</t>
    </rPh>
    <rPh sb="7" eb="9">
      <t>キョウカイ</t>
    </rPh>
    <phoneticPr fontId="36"/>
  </si>
  <si>
    <t>奈良県土地開発公社</t>
    <rPh sb="0" eb="3">
      <t>ナラケン</t>
    </rPh>
    <rPh sb="3" eb="5">
      <t>トチ</t>
    </rPh>
    <rPh sb="5" eb="7">
      <t>カイハツ</t>
    </rPh>
    <rPh sb="7" eb="9">
      <t>コウシャ</t>
    </rPh>
    <phoneticPr fontId="36"/>
  </si>
  <si>
    <t>奈良生駒高速鉄道</t>
    <rPh sb="0" eb="2">
      <t>ナラ</t>
    </rPh>
    <rPh sb="2" eb="4">
      <t>イコマ</t>
    </rPh>
    <rPh sb="4" eb="6">
      <t>コウソク</t>
    </rPh>
    <rPh sb="6" eb="8">
      <t>テツドウ</t>
    </rPh>
    <phoneticPr fontId="36"/>
  </si>
  <si>
    <t>奈良県道路公社</t>
    <rPh sb="0" eb="3">
      <t>ナラケン</t>
    </rPh>
    <rPh sb="3" eb="5">
      <t>ドウロ</t>
    </rPh>
    <rPh sb="5" eb="7">
      <t>コウシャ</t>
    </rPh>
    <phoneticPr fontId="36"/>
  </si>
  <si>
    <t>奈良県暴力団追放県民センター</t>
    <rPh sb="0" eb="3">
      <t>ナラケン</t>
    </rPh>
    <rPh sb="3" eb="6">
      <t>ボウリョクダン</t>
    </rPh>
    <rPh sb="6" eb="8">
      <t>ツイホウ</t>
    </rPh>
    <rPh sb="8" eb="10">
      <t>ケンミン</t>
    </rPh>
    <phoneticPr fontId="36"/>
  </si>
  <si>
    <t>○</t>
  </si>
  <si>
    <t>奈良県立医科大学及び医療センター並びに南和地域公立病院等整備基金</t>
    <phoneticPr fontId="17"/>
  </si>
  <si>
    <t>奈良県地域・経済活性化基金</t>
    <rPh sb="0" eb="3">
      <t>ナラケン</t>
    </rPh>
    <rPh sb="3" eb="5">
      <t>チイキ</t>
    </rPh>
    <rPh sb="6" eb="8">
      <t>ケイザイ</t>
    </rPh>
    <rPh sb="8" eb="11">
      <t>カッセイカ</t>
    </rPh>
    <rPh sb="11" eb="13">
      <t>キキン</t>
    </rPh>
    <phoneticPr fontId="17"/>
  </si>
  <si>
    <t>奈良県退職手当平準化基金</t>
    <rPh sb="0" eb="3">
      <t>ナラケン</t>
    </rPh>
    <rPh sb="3" eb="5">
      <t>タイショク</t>
    </rPh>
    <rPh sb="5" eb="7">
      <t>テアテ</t>
    </rPh>
    <rPh sb="7" eb="10">
      <t>ヘイジュンカ</t>
    </rPh>
    <rPh sb="10" eb="12">
      <t>キキン</t>
    </rPh>
    <phoneticPr fontId="17"/>
  </si>
  <si>
    <t>奈良県地域振興基金</t>
    <rPh sb="0" eb="3">
      <t>ナラケン</t>
    </rPh>
    <rPh sb="3" eb="5">
      <t>チイキ</t>
    </rPh>
    <rPh sb="5" eb="7">
      <t>シンコウ</t>
    </rPh>
    <rPh sb="7" eb="9">
      <t>キキン</t>
    </rPh>
    <phoneticPr fontId="17"/>
  </si>
  <si>
    <t>奈良県庁舎等整備基金</t>
    <rPh sb="0" eb="3">
      <t>ナラケン</t>
    </rPh>
    <rPh sb="3" eb="5">
      <t>チョウシャ</t>
    </rPh>
    <rPh sb="5" eb="6">
      <t>トウ</t>
    </rPh>
    <rPh sb="6" eb="8">
      <t>セイビ</t>
    </rPh>
    <rPh sb="8" eb="10">
      <t>キキン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</si>
</sst>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0"/>
      <color rgb="FF3F3F3F"/>
      <name val="ＭＳ 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67951</c:v>
                </c:pt>
                <c:pt idx="1">
                  <c:v>72635</c:v>
                </c:pt>
                <c:pt idx="2">
                  <c:v>77936</c:v>
                </c:pt>
                <c:pt idx="3">
                  <c:v>82531</c:v>
                </c:pt>
                <c:pt idx="4">
                  <c:v>91743</c:v>
                </c:pt>
              </c:numCache>
            </c:numRef>
          </c:val>
          <c:smooth val="0"/>
          <c:extLst>
            <c:ext xmlns:c16="http://schemas.microsoft.com/office/drawing/2014/chart" uri="{C3380CC4-5D6E-409C-BE32-E72D297353CC}">
              <c16:uniqueId val="{00000000-3C1A-41C6-AD6B-AEE73000C6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49733</c:v>
                </c:pt>
                <c:pt idx="1">
                  <c:v>51195</c:v>
                </c:pt>
                <c:pt idx="2">
                  <c:v>48325</c:v>
                </c:pt>
                <c:pt idx="3">
                  <c:v>52246</c:v>
                </c:pt>
                <c:pt idx="4">
                  <c:v>62634</c:v>
                </c:pt>
              </c:numCache>
            </c:numRef>
          </c:val>
          <c:smooth val="0"/>
          <c:extLst>
            <c:ext xmlns:c16="http://schemas.microsoft.com/office/drawing/2014/chart" uri="{C3380CC4-5D6E-409C-BE32-E72D297353CC}">
              <c16:uniqueId val="{00000001-3C1A-41C6-AD6B-AEE73000C62E}"/>
            </c:ext>
          </c:extLst>
        </c:ser>
        <c:dLbls>
          <c:showLegendKey val="0"/>
          <c:showVal val="0"/>
          <c:showCatName val="0"/>
          <c:showSerName val="0"/>
          <c:showPercent val="0"/>
          <c:showBubbleSize val="0"/>
        </c:dLbls>
        <c:marker val="1"/>
        <c:smooth val="0"/>
        <c:axId val="399441824"/>
        <c:axId val="399439472"/>
      </c:lineChart>
      <c:catAx>
        <c:axId val="399441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439472"/>
        <c:crosses val="autoZero"/>
        <c:auto val="1"/>
        <c:lblAlgn val="ctr"/>
        <c:lblOffset val="100"/>
        <c:tickLblSkip val="1"/>
        <c:tickMarkSkip val="1"/>
        <c:noMultiLvlLbl val="0"/>
      </c:catAx>
      <c:valAx>
        <c:axId val="3994394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441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0.92</c:v>
                </c:pt>
                <c:pt idx="1">
                  <c:v>0.56000000000000005</c:v>
                </c:pt>
                <c:pt idx="2">
                  <c:v>0.56999999999999995</c:v>
                </c:pt>
                <c:pt idx="3">
                  <c:v>0.39</c:v>
                </c:pt>
                <c:pt idx="4">
                  <c:v>0.45</c:v>
                </c:pt>
              </c:numCache>
            </c:numRef>
          </c:val>
          <c:extLst>
            <c:ext xmlns:c16="http://schemas.microsoft.com/office/drawing/2014/chart" uri="{C3380CC4-5D6E-409C-BE32-E72D297353CC}">
              <c16:uniqueId val="{00000000-1CCD-4EBA-A216-92057CEDC8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7.41</c:v>
                </c:pt>
                <c:pt idx="1">
                  <c:v>7.93</c:v>
                </c:pt>
                <c:pt idx="2">
                  <c:v>8.25</c:v>
                </c:pt>
                <c:pt idx="3">
                  <c:v>7.89</c:v>
                </c:pt>
                <c:pt idx="4">
                  <c:v>7.47</c:v>
                </c:pt>
              </c:numCache>
            </c:numRef>
          </c:val>
          <c:extLst>
            <c:ext xmlns:c16="http://schemas.microsoft.com/office/drawing/2014/chart" uri="{C3380CC4-5D6E-409C-BE32-E72D297353CC}">
              <c16:uniqueId val="{00000001-1CCD-4EBA-A216-92057CEDC8DE}"/>
            </c:ext>
          </c:extLst>
        </c:ser>
        <c:dLbls>
          <c:showLegendKey val="0"/>
          <c:showVal val="0"/>
          <c:showCatName val="0"/>
          <c:showSerName val="0"/>
          <c:showPercent val="0"/>
          <c:showBubbleSize val="0"/>
        </c:dLbls>
        <c:gapWidth val="250"/>
        <c:overlap val="100"/>
        <c:axId val="399438296"/>
        <c:axId val="399444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1.19</c:v>
                </c:pt>
                <c:pt idx="1">
                  <c:v>0.9</c:v>
                </c:pt>
                <c:pt idx="2">
                  <c:v>2.19</c:v>
                </c:pt>
                <c:pt idx="3">
                  <c:v>4.41</c:v>
                </c:pt>
                <c:pt idx="4">
                  <c:v>4.7</c:v>
                </c:pt>
              </c:numCache>
            </c:numRef>
          </c:val>
          <c:smooth val="0"/>
          <c:extLst>
            <c:ext xmlns:c16="http://schemas.microsoft.com/office/drawing/2014/chart" uri="{C3380CC4-5D6E-409C-BE32-E72D297353CC}">
              <c16:uniqueId val="{00000002-1CCD-4EBA-A216-92057CEDC8DE}"/>
            </c:ext>
          </c:extLst>
        </c:ser>
        <c:dLbls>
          <c:showLegendKey val="0"/>
          <c:showVal val="0"/>
          <c:showCatName val="0"/>
          <c:showSerName val="0"/>
          <c:showPercent val="0"/>
          <c:showBubbleSize val="0"/>
        </c:dLbls>
        <c:marker val="1"/>
        <c:smooth val="0"/>
        <c:axId val="399438296"/>
        <c:axId val="399444568"/>
      </c:lineChart>
      <c:catAx>
        <c:axId val="399438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444568"/>
        <c:crosses val="autoZero"/>
        <c:auto val="1"/>
        <c:lblAlgn val="ctr"/>
        <c:lblOffset val="100"/>
        <c:tickLblSkip val="1"/>
        <c:tickMarkSkip val="1"/>
        <c:noMultiLvlLbl val="0"/>
      </c:catAx>
      <c:valAx>
        <c:axId val="399444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438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184-4670-BB71-DDC8325B10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84-4670-BB71-DDC8325B10D1}"/>
            </c:ext>
          </c:extLst>
        </c:ser>
        <c:ser>
          <c:idx val="2"/>
          <c:order val="2"/>
          <c:tx>
            <c:strRef>
              <c:f>データシート!$A$29</c:f>
              <c:strCache>
                <c:ptCount val="1"/>
                <c:pt idx="0">
                  <c:v>奈良県中央卸売市場事業費特別会計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B184-4670-BB71-DDC8325B10D1}"/>
            </c:ext>
          </c:extLst>
        </c:ser>
        <c:ser>
          <c:idx val="3"/>
          <c:order val="3"/>
          <c:tx>
            <c:strRef>
              <c:f>データシート!$A$30</c:f>
              <c:strCache>
                <c:ptCount val="1"/>
                <c:pt idx="0">
                  <c:v>奈良県自動車駐車場及び奈良県自動車乗降場費特別会計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B184-4670-BB71-DDC8325B10D1}"/>
            </c:ext>
          </c:extLst>
        </c:ser>
        <c:ser>
          <c:idx val="4"/>
          <c:order val="4"/>
          <c:tx>
            <c:strRef>
              <c:f>データシート!$A$31</c:f>
              <c:strCache>
                <c:ptCount val="1"/>
                <c:pt idx="0">
                  <c:v>奈良県営競輪事業費特別会計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4-B184-4670-BB71-DDC8325B10D1}"/>
            </c:ext>
          </c:extLst>
        </c:ser>
        <c:ser>
          <c:idx val="5"/>
          <c:order val="5"/>
          <c:tx>
            <c:strRef>
              <c:f>データシート!$A$32</c:f>
              <c:strCache>
                <c:ptCount val="1"/>
                <c:pt idx="0">
                  <c:v>奈良県証紙収入特別会計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0.04</c:v>
                </c:pt>
                <c:pt idx="4">
                  <c:v>#N/A</c:v>
                </c:pt>
                <c:pt idx="5">
                  <c:v>0.05</c:v>
                </c:pt>
                <c:pt idx="6">
                  <c:v>#N/A</c:v>
                </c:pt>
                <c:pt idx="7">
                  <c:v>0.05</c:v>
                </c:pt>
                <c:pt idx="8">
                  <c:v>#N/A</c:v>
                </c:pt>
                <c:pt idx="9">
                  <c:v>0.06</c:v>
                </c:pt>
              </c:numCache>
            </c:numRef>
          </c:val>
          <c:extLst>
            <c:ext xmlns:c16="http://schemas.microsoft.com/office/drawing/2014/chart" uri="{C3380CC4-5D6E-409C-BE32-E72D297353CC}">
              <c16:uniqueId val="{00000005-B184-4670-BB71-DDC8325B10D1}"/>
            </c:ext>
          </c:extLst>
        </c:ser>
        <c:ser>
          <c:idx val="6"/>
          <c:order val="6"/>
          <c:tx>
            <c:strRef>
              <c:f>データシート!$A$33</c:f>
              <c:strCache>
                <c:ptCount val="1"/>
                <c:pt idx="0">
                  <c:v>奈良県国民健康保険事業費特別会計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0.82</c:v>
                </c:pt>
                <c:pt idx="8">
                  <c:v>#N/A</c:v>
                </c:pt>
                <c:pt idx="9">
                  <c:v>0.24</c:v>
                </c:pt>
              </c:numCache>
            </c:numRef>
          </c:val>
          <c:extLst>
            <c:ext xmlns:c16="http://schemas.microsoft.com/office/drawing/2014/chart" uri="{C3380CC4-5D6E-409C-BE32-E72D297353CC}">
              <c16:uniqueId val="{00000006-B184-4670-BB71-DDC8325B10D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0.91</c:v>
                </c:pt>
                <c:pt idx="2">
                  <c:v>#N/A</c:v>
                </c:pt>
                <c:pt idx="3">
                  <c:v>0.56000000000000005</c:v>
                </c:pt>
                <c:pt idx="4">
                  <c:v>#N/A</c:v>
                </c:pt>
                <c:pt idx="5">
                  <c:v>0.56000000000000005</c:v>
                </c:pt>
                <c:pt idx="6">
                  <c:v>#N/A</c:v>
                </c:pt>
                <c:pt idx="7">
                  <c:v>0.39</c:v>
                </c:pt>
                <c:pt idx="8">
                  <c:v>#N/A</c:v>
                </c:pt>
                <c:pt idx="9">
                  <c:v>0.45</c:v>
                </c:pt>
              </c:numCache>
            </c:numRef>
          </c:val>
          <c:extLst>
            <c:ext xmlns:c16="http://schemas.microsoft.com/office/drawing/2014/chart" uri="{C3380CC4-5D6E-409C-BE32-E72D297353CC}">
              <c16:uniqueId val="{00000007-B184-4670-BB71-DDC8325B10D1}"/>
            </c:ext>
          </c:extLst>
        </c:ser>
        <c:ser>
          <c:idx val="8"/>
          <c:order val="8"/>
          <c:tx>
            <c:strRef>
              <c:f>データシート!$A$35</c:f>
              <c:strCache>
                <c:ptCount val="1"/>
                <c:pt idx="0">
                  <c:v>奈良県流域下水道事業費特別会計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0.41</c:v>
                </c:pt>
                <c:pt idx="2">
                  <c:v>#N/A</c:v>
                </c:pt>
                <c:pt idx="3">
                  <c:v>0.45</c:v>
                </c:pt>
                <c:pt idx="4">
                  <c:v>#N/A</c:v>
                </c:pt>
                <c:pt idx="5">
                  <c:v>0.47</c:v>
                </c:pt>
                <c:pt idx="6">
                  <c:v>#N/A</c:v>
                </c:pt>
                <c:pt idx="7">
                  <c:v>0.59</c:v>
                </c:pt>
                <c:pt idx="8">
                  <c:v>#N/A</c:v>
                </c:pt>
                <c:pt idx="9">
                  <c:v>1.35</c:v>
                </c:pt>
              </c:numCache>
            </c:numRef>
          </c:val>
          <c:extLst>
            <c:ext xmlns:c16="http://schemas.microsoft.com/office/drawing/2014/chart" uri="{C3380CC4-5D6E-409C-BE32-E72D297353CC}">
              <c16:uniqueId val="{00000008-B184-4670-BB71-DDC8325B10D1}"/>
            </c:ext>
          </c:extLst>
        </c:ser>
        <c:ser>
          <c:idx val="9"/>
          <c:order val="9"/>
          <c:tx>
            <c:strRef>
              <c:f>データシート!$A$36</c:f>
              <c:strCache>
                <c:ptCount val="1"/>
                <c:pt idx="0">
                  <c:v>奈良県水道用水供給事業費特別会計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5.26</c:v>
                </c:pt>
                <c:pt idx="2">
                  <c:v>#N/A</c:v>
                </c:pt>
                <c:pt idx="3">
                  <c:v>5.27</c:v>
                </c:pt>
                <c:pt idx="4">
                  <c:v>#N/A</c:v>
                </c:pt>
                <c:pt idx="5">
                  <c:v>5.91</c:v>
                </c:pt>
                <c:pt idx="6">
                  <c:v>#N/A</c:v>
                </c:pt>
                <c:pt idx="7">
                  <c:v>6.53</c:v>
                </c:pt>
                <c:pt idx="8">
                  <c:v>#N/A</c:v>
                </c:pt>
                <c:pt idx="9">
                  <c:v>7.03</c:v>
                </c:pt>
              </c:numCache>
            </c:numRef>
          </c:val>
          <c:extLst>
            <c:ext xmlns:c16="http://schemas.microsoft.com/office/drawing/2014/chart" uri="{C3380CC4-5D6E-409C-BE32-E72D297353CC}">
              <c16:uniqueId val="{00000009-B184-4670-BB71-DDC8325B10D1}"/>
            </c:ext>
          </c:extLst>
        </c:ser>
        <c:dLbls>
          <c:showLegendKey val="0"/>
          <c:showVal val="0"/>
          <c:showCatName val="0"/>
          <c:showSerName val="0"/>
          <c:showPercent val="0"/>
          <c:showBubbleSize val="0"/>
        </c:dLbls>
        <c:gapWidth val="150"/>
        <c:overlap val="100"/>
        <c:axId val="399444176"/>
        <c:axId val="399442216"/>
      </c:barChart>
      <c:catAx>
        <c:axId val="39944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442216"/>
        <c:crosses val="autoZero"/>
        <c:auto val="1"/>
        <c:lblAlgn val="ctr"/>
        <c:lblOffset val="100"/>
        <c:tickLblSkip val="1"/>
        <c:tickMarkSkip val="1"/>
        <c:noMultiLvlLbl val="0"/>
      </c:catAx>
      <c:valAx>
        <c:axId val="399442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444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52981</c:v>
                </c:pt>
                <c:pt idx="5">
                  <c:v>53304</c:v>
                </c:pt>
                <c:pt idx="8">
                  <c:v>53406</c:v>
                </c:pt>
                <c:pt idx="11">
                  <c:v>53878</c:v>
                </c:pt>
                <c:pt idx="14">
                  <c:v>53587</c:v>
                </c:pt>
              </c:numCache>
            </c:numRef>
          </c:val>
          <c:extLst>
            <c:ext xmlns:c16="http://schemas.microsoft.com/office/drawing/2014/chart" uri="{C3380CC4-5D6E-409C-BE32-E72D297353CC}">
              <c16:uniqueId val="{00000000-2EE3-4FED-AD32-64FE328415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E3-4FED-AD32-64FE328415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287</c:v>
                </c:pt>
                <c:pt idx="3">
                  <c:v>240</c:v>
                </c:pt>
                <c:pt idx="6">
                  <c:v>201</c:v>
                </c:pt>
                <c:pt idx="9">
                  <c:v>184</c:v>
                </c:pt>
                <c:pt idx="12">
                  <c:v>183</c:v>
                </c:pt>
              </c:numCache>
            </c:numRef>
          </c:val>
          <c:extLst>
            <c:ext xmlns:c16="http://schemas.microsoft.com/office/drawing/2014/chart" uri="{C3380CC4-5D6E-409C-BE32-E72D297353CC}">
              <c16:uniqueId val="{00000002-2EE3-4FED-AD32-64FE328415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9</c:v>
                </c:pt>
                <c:pt idx="6">
                  <c:v>129</c:v>
                </c:pt>
                <c:pt idx="9">
                  <c:v>226</c:v>
                </c:pt>
                <c:pt idx="12">
                  <c:v>228</c:v>
                </c:pt>
              </c:numCache>
            </c:numRef>
          </c:val>
          <c:extLst>
            <c:ext xmlns:c16="http://schemas.microsoft.com/office/drawing/2014/chart" uri="{C3380CC4-5D6E-409C-BE32-E72D297353CC}">
              <c16:uniqueId val="{00000003-2EE3-4FED-AD32-64FE328415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263</c:v>
                </c:pt>
                <c:pt idx="3">
                  <c:v>83</c:v>
                </c:pt>
                <c:pt idx="6">
                  <c:v>79</c:v>
                </c:pt>
                <c:pt idx="9">
                  <c:v>76</c:v>
                </c:pt>
                <c:pt idx="12">
                  <c:v>6</c:v>
                </c:pt>
              </c:numCache>
            </c:numRef>
          </c:val>
          <c:extLst>
            <c:ext xmlns:c16="http://schemas.microsoft.com/office/drawing/2014/chart" uri="{C3380CC4-5D6E-409C-BE32-E72D297353CC}">
              <c16:uniqueId val="{00000004-2EE3-4FED-AD32-64FE328415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4667</c:v>
                </c:pt>
                <c:pt idx="3">
                  <c:v>5383</c:v>
                </c:pt>
                <c:pt idx="6">
                  <c:v>5733</c:v>
                </c:pt>
                <c:pt idx="9">
                  <c:v>6083</c:v>
                </c:pt>
                <c:pt idx="12">
                  <c:v>6433</c:v>
                </c:pt>
              </c:numCache>
            </c:numRef>
          </c:val>
          <c:extLst>
            <c:ext xmlns:c16="http://schemas.microsoft.com/office/drawing/2014/chart" uri="{C3380CC4-5D6E-409C-BE32-E72D297353CC}">
              <c16:uniqueId val="{00000005-2EE3-4FED-AD32-64FE328415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1513</c:v>
                </c:pt>
                <c:pt idx="3">
                  <c:v>1381</c:v>
                </c:pt>
                <c:pt idx="6">
                  <c:v>1228</c:v>
                </c:pt>
                <c:pt idx="9">
                  <c:v>857</c:v>
                </c:pt>
                <c:pt idx="12">
                  <c:v>918</c:v>
                </c:pt>
              </c:numCache>
            </c:numRef>
          </c:val>
          <c:extLst>
            <c:ext xmlns:c16="http://schemas.microsoft.com/office/drawing/2014/chart" uri="{C3380CC4-5D6E-409C-BE32-E72D297353CC}">
              <c16:uniqueId val="{00000006-2EE3-4FED-AD32-64FE328415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76522</c:v>
                </c:pt>
                <c:pt idx="3">
                  <c:v>76695</c:v>
                </c:pt>
                <c:pt idx="6">
                  <c:v>71022</c:v>
                </c:pt>
                <c:pt idx="9">
                  <c:v>69338</c:v>
                </c:pt>
                <c:pt idx="12">
                  <c:v>68217</c:v>
                </c:pt>
              </c:numCache>
            </c:numRef>
          </c:val>
          <c:extLst>
            <c:ext xmlns:c16="http://schemas.microsoft.com/office/drawing/2014/chart" uri="{C3380CC4-5D6E-409C-BE32-E72D297353CC}">
              <c16:uniqueId val="{00000007-2EE3-4FED-AD32-64FE328415B4}"/>
            </c:ext>
          </c:extLst>
        </c:ser>
        <c:dLbls>
          <c:showLegendKey val="0"/>
          <c:showVal val="0"/>
          <c:showCatName val="0"/>
          <c:showSerName val="0"/>
          <c:showPercent val="0"/>
          <c:showBubbleSize val="0"/>
        </c:dLbls>
        <c:gapWidth val="100"/>
        <c:overlap val="100"/>
        <c:axId val="519198704"/>
        <c:axId val="519196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30274</c:v>
                </c:pt>
                <c:pt idx="2">
                  <c:v>#N/A</c:v>
                </c:pt>
                <c:pt idx="3">
                  <c:v>#N/A</c:v>
                </c:pt>
                <c:pt idx="4">
                  <c:v>30487</c:v>
                </c:pt>
                <c:pt idx="5">
                  <c:v>#N/A</c:v>
                </c:pt>
                <c:pt idx="6">
                  <c:v>#N/A</c:v>
                </c:pt>
                <c:pt idx="7">
                  <c:v>24986</c:v>
                </c:pt>
                <c:pt idx="8">
                  <c:v>#N/A</c:v>
                </c:pt>
                <c:pt idx="9">
                  <c:v>#N/A</c:v>
                </c:pt>
                <c:pt idx="10">
                  <c:v>22886</c:v>
                </c:pt>
                <c:pt idx="11">
                  <c:v>#N/A</c:v>
                </c:pt>
                <c:pt idx="12">
                  <c:v>#N/A</c:v>
                </c:pt>
                <c:pt idx="13">
                  <c:v>22398</c:v>
                </c:pt>
                <c:pt idx="14">
                  <c:v>#N/A</c:v>
                </c:pt>
              </c:numCache>
            </c:numRef>
          </c:val>
          <c:smooth val="0"/>
          <c:extLst>
            <c:ext xmlns:c16="http://schemas.microsoft.com/office/drawing/2014/chart" uri="{C3380CC4-5D6E-409C-BE32-E72D297353CC}">
              <c16:uniqueId val="{00000008-2EE3-4FED-AD32-64FE328415B4}"/>
            </c:ext>
          </c:extLst>
        </c:ser>
        <c:dLbls>
          <c:showLegendKey val="0"/>
          <c:showVal val="0"/>
          <c:showCatName val="0"/>
          <c:showSerName val="0"/>
          <c:showPercent val="0"/>
          <c:showBubbleSize val="0"/>
        </c:dLbls>
        <c:marker val="1"/>
        <c:smooth val="0"/>
        <c:axId val="519198704"/>
        <c:axId val="519196744"/>
      </c:lineChart>
      <c:catAx>
        <c:axId val="51919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196744"/>
        <c:crosses val="autoZero"/>
        <c:auto val="1"/>
        <c:lblAlgn val="ctr"/>
        <c:lblOffset val="100"/>
        <c:tickLblSkip val="1"/>
        <c:tickMarkSkip val="1"/>
        <c:noMultiLvlLbl val="0"/>
      </c:catAx>
      <c:valAx>
        <c:axId val="519196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19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643187</c:v>
                </c:pt>
                <c:pt idx="5">
                  <c:v>643944</c:v>
                </c:pt>
                <c:pt idx="8">
                  <c:v>640386</c:v>
                </c:pt>
                <c:pt idx="11">
                  <c:v>631904</c:v>
                </c:pt>
                <c:pt idx="14">
                  <c:v>618903</c:v>
                </c:pt>
              </c:numCache>
            </c:numRef>
          </c:val>
          <c:extLst>
            <c:ext xmlns:c16="http://schemas.microsoft.com/office/drawing/2014/chart" uri="{C3380CC4-5D6E-409C-BE32-E72D297353CC}">
              <c16:uniqueId val="{00000000-4E25-4DA7-9E7F-B6DB4159FE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11775</c:v>
                </c:pt>
                <c:pt idx="5">
                  <c:v>12054</c:v>
                </c:pt>
                <c:pt idx="8">
                  <c:v>13491</c:v>
                </c:pt>
                <c:pt idx="11">
                  <c:v>13339</c:v>
                </c:pt>
                <c:pt idx="14">
                  <c:v>9367</c:v>
                </c:pt>
              </c:numCache>
            </c:numRef>
          </c:val>
          <c:extLst>
            <c:ext xmlns:c16="http://schemas.microsoft.com/office/drawing/2014/chart" uri="{C3380CC4-5D6E-409C-BE32-E72D297353CC}">
              <c16:uniqueId val="{00000001-4E25-4DA7-9E7F-B6DB4159FE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156464</c:v>
                </c:pt>
                <c:pt idx="5">
                  <c:v>160734</c:v>
                </c:pt>
                <c:pt idx="8">
                  <c:v>171409</c:v>
                </c:pt>
                <c:pt idx="11">
                  <c:v>166368</c:v>
                </c:pt>
                <c:pt idx="14">
                  <c:v>147184</c:v>
                </c:pt>
              </c:numCache>
            </c:numRef>
          </c:val>
          <c:extLst>
            <c:ext xmlns:c16="http://schemas.microsoft.com/office/drawing/2014/chart" uri="{C3380CC4-5D6E-409C-BE32-E72D297353CC}">
              <c16:uniqueId val="{00000002-4E25-4DA7-9E7F-B6DB4159FE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25-4DA7-9E7F-B6DB4159FE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25-4DA7-9E7F-B6DB4159FE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6040</c:v>
                </c:pt>
                <c:pt idx="3">
                  <c:v>9865</c:v>
                </c:pt>
                <c:pt idx="6">
                  <c:v>13259</c:v>
                </c:pt>
                <c:pt idx="9">
                  <c:v>14599</c:v>
                </c:pt>
                <c:pt idx="12">
                  <c:v>17546</c:v>
                </c:pt>
              </c:numCache>
            </c:numRef>
          </c:val>
          <c:extLst>
            <c:ext xmlns:c16="http://schemas.microsoft.com/office/drawing/2014/chart" uri="{C3380CC4-5D6E-409C-BE32-E72D297353CC}">
              <c16:uniqueId val="{00000005-4E25-4DA7-9E7F-B6DB4159FE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117873</c:v>
                </c:pt>
                <c:pt idx="3">
                  <c:v>112103</c:v>
                </c:pt>
                <c:pt idx="6">
                  <c:v>102311</c:v>
                </c:pt>
                <c:pt idx="9">
                  <c:v>97984</c:v>
                </c:pt>
                <c:pt idx="12">
                  <c:v>93859</c:v>
                </c:pt>
              </c:numCache>
            </c:numRef>
          </c:val>
          <c:extLst>
            <c:ext xmlns:c16="http://schemas.microsoft.com/office/drawing/2014/chart" uri="{C3380CC4-5D6E-409C-BE32-E72D297353CC}">
              <c16:uniqueId val="{00000006-4E25-4DA7-9E7F-B6DB4159FE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1341</c:v>
                </c:pt>
                <c:pt idx="3">
                  <c:v>2565</c:v>
                </c:pt>
                <c:pt idx="6">
                  <c:v>2523</c:v>
                </c:pt>
                <c:pt idx="9">
                  <c:v>2237</c:v>
                </c:pt>
                <c:pt idx="12">
                  <c:v>2019</c:v>
                </c:pt>
              </c:numCache>
            </c:numRef>
          </c:val>
          <c:extLst>
            <c:ext xmlns:c16="http://schemas.microsoft.com/office/drawing/2014/chart" uri="{C3380CC4-5D6E-409C-BE32-E72D297353CC}">
              <c16:uniqueId val="{00000007-4E25-4DA7-9E7F-B6DB4159FE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1542</c:v>
                </c:pt>
                <c:pt idx="3">
                  <c:v>786</c:v>
                </c:pt>
                <c:pt idx="6">
                  <c:v>785</c:v>
                </c:pt>
                <c:pt idx="9">
                  <c:v>797</c:v>
                </c:pt>
                <c:pt idx="12">
                  <c:v>598</c:v>
                </c:pt>
              </c:numCache>
            </c:numRef>
          </c:val>
          <c:extLst>
            <c:ext xmlns:c16="http://schemas.microsoft.com/office/drawing/2014/chart" uri="{C3380CC4-5D6E-409C-BE32-E72D297353CC}">
              <c16:uniqueId val="{00000008-4E25-4DA7-9E7F-B6DB4159FE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3661</c:v>
                </c:pt>
                <c:pt idx="3">
                  <c:v>4712</c:v>
                </c:pt>
                <c:pt idx="6">
                  <c:v>6053</c:v>
                </c:pt>
                <c:pt idx="9">
                  <c:v>5980</c:v>
                </c:pt>
                <c:pt idx="12">
                  <c:v>4354</c:v>
                </c:pt>
              </c:numCache>
            </c:numRef>
          </c:val>
          <c:extLst>
            <c:ext xmlns:c16="http://schemas.microsoft.com/office/drawing/2014/chart" uri="{C3380CC4-5D6E-409C-BE32-E72D297353CC}">
              <c16:uniqueId val="{00000009-4E25-4DA7-9E7F-B6DB4159FE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1114851</c:v>
                </c:pt>
                <c:pt idx="3">
                  <c:v>1119476</c:v>
                </c:pt>
                <c:pt idx="6">
                  <c:v>1123719</c:v>
                </c:pt>
                <c:pt idx="9">
                  <c:v>1101861</c:v>
                </c:pt>
                <c:pt idx="12">
                  <c:v>1077864</c:v>
                </c:pt>
              </c:numCache>
            </c:numRef>
          </c:val>
          <c:extLst>
            <c:ext xmlns:c16="http://schemas.microsoft.com/office/drawing/2014/chart" uri="{C3380CC4-5D6E-409C-BE32-E72D297353CC}">
              <c16:uniqueId val="{0000000A-4E25-4DA7-9E7F-B6DB4159FE2F}"/>
            </c:ext>
          </c:extLst>
        </c:ser>
        <c:dLbls>
          <c:showLegendKey val="0"/>
          <c:showVal val="0"/>
          <c:showCatName val="0"/>
          <c:showSerName val="0"/>
          <c:showPercent val="0"/>
          <c:showBubbleSize val="0"/>
        </c:dLbls>
        <c:gapWidth val="100"/>
        <c:overlap val="100"/>
        <c:axId val="519199488"/>
        <c:axId val="519199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433883</c:v>
                </c:pt>
                <c:pt idx="2">
                  <c:v>#N/A</c:v>
                </c:pt>
                <c:pt idx="3">
                  <c:v>#N/A</c:v>
                </c:pt>
                <c:pt idx="4">
                  <c:v>432775</c:v>
                </c:pt>
                <c:pt idx="5">
                  <c:v>#N/A</c:v>
                </c:pt>
                <c:pt idx="6">
                  <c:v>#N/A</c:v>
                </c:pt>
                <c:pt idx="7">
                  <c:v>423364</c:v>
                </c:pt>
                <c:pt idx="8">
                  <c:v>#N/A</c:v>
                </c:pt>
                <c:pt idx="9">
                  <c:v>#N/A</c:v>
                </c:pt>
                <c:pt idx="10">
                  <c:v>411847</c:v>
                </c:pt>
                <c:pt idx="11">
                  <c:v>#N/A</c:v>
                </c:pt>
                <c:pt idx="12">
                  <c:v>#N/A</c:v>
                </c:pt>
                <c:pt idx="13">
                  <c:v>420785</c:v>
                </c:pt>
                <c:pt idx="14">
                  <c:v>#N/A</c:v>
                </c:pt>
              </c:numCache>
            </c:numRef>
          </c:val>
          <c:smooth val="0"/>
          <c:extLst>
            <c:ext xmlns:c16="http://schemas.microsoft.com/office/drawing/2014/chart" uri="{C3380CC4-5D6E-409C-BE32-E72D297353CC}">
              <c16:uniqueId val="{0000000B-4E25-4DA7-9E7F-B6DB4159FE2F}"/>
            </c:ext>
          </c:extLst>
        </c:ser>
        <c:dLbls>
          <c:showLegendKey val="0"/>
          <c:showVal val="0"/>
          <c:showCatName val="0"/>
          <c:showSerName val="0"/>
          <c:showPercent val="0"/>
          <c:showBubbleSize val="0"/>
        </c:dLbls>
        <c:marker val="1"/>
        <c:smooth val="0"/>
        <c:axId val="519199488"/>
        <c:axId val="519199096"/>
      </c:lineChart>
      <c:catAx>
        <c:axId val="51919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9199096"/>
        <c:crosses val="autoZero"/>
        <c:auto val="1"/>
        <c:lblAlgn val="ctr"/>
        <c:lblOffset val="100"/>
        <c:tickLblSkip val="1"/>
        <c:tickMarkSkip val="1"/>
        <c:noMultiLvlLbl val="0"/>
      </c:catAx>
      <c:valAx>
        <c:axId val="519199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19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26472</c:v>
                </c:pt>
                <c:pt idx="1">
                  <c:v>25420</c:v>
                </c:pt>
                <c:pt idx="2">
                  <c:v>24092</c:v>
                </c:pt>
              </c:numCache>
            </c:numRef>
          </c:val>
          <c:extLst>
            <c:ext xmlns:c16="http://schemas.microsoft.com/office/drawing/2014/chart" uri="{C3380CC4-5D6E-409C-BE32-E72D297353CC}">
              <c16:uniqueId val="{00000000-2E85-4D58-92A7-290219BCAF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48700</c:v>
                </c:pt>
                <c:pt idx="1">
                  <c:v>38785</c:v>
                </c:pt>
                <c:pt idx="2">
                  <c:v>28952</c:v>
                </c:pt>
              </c:numCache>
            </c:numRef>
          </c:val>
          <c:extLst>
            <c:ext xmlns:c16="http://schemas.microsoft.com/office/drawing/2014/chart" uri="{C3380CC4-5D6E-409C-BE32-E72D297353CC}">
              <c16:uniqueId val="{00000001-2E85-4D58-92A7-290219BCAF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95033</c:v>
                </c:pt>
                <c:pt idx="1">
                  <c:v>98243</c:v>
                </c:pt>
                <c:pt idx="2">
                  <c:v>83610</c:v>
                </c:pt>
              </c:numCache>
            </c:numRef>
          </c:val>
          <c:extLst>
            <c:ext xmlns:c16="http://schemas.microsoft.com/office/drawing/2014/chart" uri="{C3380CC4-5D6E-409C-BE32-E72D297353CC}">
              <c16:uniqueId val="{00000002-2E85-4D58-92A7-290219BCAFDF}"/>
            </c:ext>
          </c:extLst>
        </c:ser>
        <c:dLbls>
          <c:showLegendKey val="0"/>
          <c:showVal val="0"/>
          <c:showCatName val="0"/>
          <c:showSerName val="0"/>
          <c:showPercent val="0"/>
          <c:showBubbleSize val="0"/>
        </c:dLbls>
        <c:gapWidth val="120"/>
        <c:overlap val="100"/>
        <c:axId val="519202624"/>
        <c:axId val="519203800"/>
      </c:barChart>
      <c:catAx>
        <c:axId val="51920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9203800"/>
        <c:crosses val="autoZero"/>
        <c:auto val="1"/>
        <c:lblAlgn val="ctr"/>
        <c:lblOffset val="100"/>
        <c:tickLblSkip val="1"/>
        <c:tickMarkSkip val="1"/>
        <c:noMultiLvlLbl val="0"/>
      </c:catAx>
      <c:valAx>
        <c:axId val="519203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920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1,353,837
1,340,085
3,690.94
514,284,495
506,792,689
1,463,625
322,377,349
1,060,403,357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グループ内平均を下回っているのは、県税収入が歳入全体の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弱に留まるなど、財政基盤が他団体より弱いためである。今後においても経済の活性化等による税源涵養や、県税徴収率の向上など歳入の確保に努めるとともに、職員定数の適正化を進めるなど、歳出の節減合理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69" name="直線コネクタ 68"/>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2" name="直線コネクタ 71"/>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4" name="テキスト ボックス 73"/>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43</xdr:row>
      <xdr:rowOff>129722</xdr:rowOff>
    </xdr:to>
    <xdr:cxnSp macro="">
      <xdr:nvCxnSpPr>
        <xdr:cNvPr id="75" name="直線コネクタ 74"/>
        <xdr:cNvCxnSpPr/>
      </xdr:nvCxnSpPr>
      <xdr:spPr>
        <a:xfrm flipV="1">
          <a:off x="2336800" y="73297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7" name="テキスト ボックス 76"/>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44</xdr:row>
      <xdr:rowOff>130628</xdr:rowOff>
    </xdr:to>
    <xdr:cxnSp macro="">
      <xdr:nvCxnSpPr>
        <xdr:cNvPr id="78" name="直線コネクタ 77"/>
        <xdr:cNvCxnSpPr/>
      </xdr:nvCxnSpPr>
      <xdr:spPr>
        <a:xfrm flipV="1">
          <a:off x="1447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80" name="テキスト ボックス 79"/>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8" name="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89"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0" name="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1" name="テキスト ボックス 90"/>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2" name="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3" name="テキスト ボックス 92"/>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は、臨時財政対策債の減等により経常一般財源収入が減少したこと及び、社会保障関係経費の増等により経常経費充当一般財源が増加したことに伴い、経常収支比率は前年度より増加したものの、公債費がグループ内の他団体よりも低いこと等から、グループ内平均を下回っている。</a:t>
          </a:r>
        </a:p>
        <a:p>
          <a:r>
            <a:rPr kumimoji="1" lang="ja-JP" altLang="en-US" sz="1300">
              <a:latin typeface="ＭＳ Ｐゴシック" panose="020B0600070205080204" pitchFamily="50" charset="-128"/>
              <a:ea typeface="ＭＳ Ｐゴシック" panose="020B0600070205080204" pitchFamily="50" charset="-128"/>
            </a:rPr>
            <a:t>今後も、通常債の発行を抑制するとともに、経常的な経費の抑制に努める。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23585</xdr:rowOff>
    </xdr:from>
    <xdr:to>
      <xdr:col>23</xdr:col>
      <xdr:colOff>133350</xdr:colOff>
      <xdr:row>67</xdr:row>
      <xdr:rowOff>14515</xdr:rowOff>
    </xdr:to>
    <xdr:cxnSp macro="">
      <xdr:nvCxnSpPr>
        <xdr:cNvPr id="127" name="直線コネクタ 126"/>
        <xdr:cNvCxnSpPr/>
      </xdr:nvCxnSpPr>
      <xdr:spPr>
        <a:xfrm flipV="1">
          <a:off x="4953000" y="9967685"/>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158042</xdr:rowOff>
    </xdr:from>
    <xdr:ext cx="762000" cy="259045"/>
    <xdr:sp macro="" textlink="">
      <xdr:nvSpPr>
        <xdr:cNvPr id="128" name="財政構造の弾力性最小値テキスト"/>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14515</xdr:rowOff>
    </xdr:from>
    <xdr:to>
      <xdr:col>24</xdr:col>
      <xdr:colOff>12700</xdr:colOff>
      <xdr:row>67</xdr:row>
      <xdr:rowOff>14515</xdr:rowOff>
    </xdr:to>
    <xdr:cxnSp macro="">
      <xdr:nvCxnSpPr>
        <xdr:cNvPr id="129" name="直線コネクタ 128"/>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109962</xdr:rowOff>
    </xdr:from>
    <xdr:ext cx="762000" cy="259045"/>
    <xdr:sp macro="" textlink="">
      <xdr:nvSpPr>
        <xdr:cNvPr id="130"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23585</xdr:rowOff>
    </xdr:from>
    <xdr:to>
      <xdr:col>24</xdr:col>
      <xdr:colOff>12700</xdr:colOff>
      <xdr:row>58</xdr:row>
      <xdr:rowOff>23585</xdr:rowOff>
    </xdr:to>
    <xdr:cxnSp macro="">
      <xdr:nvCxnSpPr>
        <xdr:cNvPr id="131" name="直線コネクタ 130"/>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128815</xdr:rowOff>
    </xdr:from>
    <xdr:to>
      <xdr:col>23</xdr:col>
      <xdr:colOff>133350</xdr:colOff>
      <xdr:row>61</xdr:row>
      <xdr:rowOff>112485</xdr:rowOff>
    </xdr:to>
    <xdr:cxnSp macro="">
      <xdr:nvCxnSpPr>
        <xdr:cNvPr id="132" name="直線コネクタ 131"/>
        <xdr:cNvCxnSpPr/>
      </xdr:nvCxnSpPr>
      <xdr:spPr>
        <a:xfrm>
          <a:off x="4114800" y="10415815"/>
          <a:ext cx="838200" cy="1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3" name="財政構造の弾力性平均値テキスト"/>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4" name="フローチャート: 判断 133"/>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128815</xdr:rowOff>
    </xdr:from>
    <xdr:to>
      <xdr:col>19</xdr:col>
      <xdr:colOff>133350</xdr:colOff>
      <xdr:row>62</xdr:row>
      <xdr:rowOff>96157</xdr:rowOff>
    </xdr:to>
    <xdr:cxnSp macro="">
      <xdr:nvCxnSpPr>
        <xdr:cNvPr id="135" name="直線コネクタ 134"/>
        <xdr:cNvCxnSpPr/>
      </xdr:nvCxnSpPr>
      <xdr:spPr>
        <a:xfrm flipV="1">
          <a:off x="3225800" y="10415815"/>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6" name="フローチャート: 判断 135"/>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7" name="テキスト ボックス 136"/>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96157</xdr:rowOff>
    </xdr:from>
    <xdr:to>
      <xdr:col>15</xdr:col>
      <xdr:colOff>82550</xdr:colOff>
      <xdr:row>63</xdr:row>
      <xdr:rowOff>62593</xdr:rowOff>
    </xdr:to>
    <xdr:cxnSp macro="">
      <xdr:nvCxnSpPr>
        <xdr:cNvPr id="138" name="直線コネクタ 137"/>
        <xdr:cNvCxnSpPr/>
      </xdr:nvCxnSpPr>
      <xdr:spPr>
        <a:xfrm flipV="1">
          <a:off x="2336800" y="107260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97972</xdr:rowOff>
    </xdr:from>
    <xdr:to>
      <xdr:col>15</xdr:col>
      <xdr:colOff>133350</xdr:colOff>
      <xdr:row>64</xdr:row>
      <xdr:rowOff>28122</xdr:rowOff>
    </xdr:to>
    <xdr:sp macro="" textlink="">
      <xdr:nvSpPr>
        <xdr:cNvPr id="139" name="フローチャート: 判断 138"/>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12899</xdr:rowOff>
    </xdr:from>
    <xdr:ext cx="762000" cy="259045"/>
    <xdr:sp macro="" textlink="">
      <xdr:nvSpPr>
        <xdr:cNvPr id="140" name="テキスト ボックス 139"/>
        <xdr:cNvSpPr txBox="1"/>
      </xdr:nvSpPr>
      <xdr:spPr>
        <a:xfrm>
          <a:off x="2844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8165</xdr:rowOff>
    </xdr:from>
    <xdr:to>
      <xdr:col>11</xdr:col>
      <xdr:colOff>31750</xdr:colOff>
      <xdr:row>63</xdr:row>
      <xdr:rowOff>62593</xdr:rowOff>
    </xdr:to>
    <xdr:cxnSp macro="">
      <xdr:nvCxnSpPr>
        <xdr:cNvPr id="141" name="直線コネクタ 140"/>
        <xdr:cNvCxnSpPr/>
      </xdr:nvCxnSpPr>
      <xdr:spPr>
        <a:xfrm>
          <a:off x="1447800" y="10295165"/>
          <a:ext cx="889000" cy="5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97972</xdr:rowOff>
    </xdr:from>
    <xdr:to>
      <xdr:col>11</xdr:col>
      <xdr:colOff>82550</xdr:colOff>
      <xdr:row>64</xdr:row>
      <xdr:rowOff>28122</xdr:rowOff>
    </xdr:to>
    <xdr:sp macro="" textlink="">
      <xdr:nvSpPr>
        <xdr:cNvPr id="142" name="フローチャート: 判断 141"/>
        <xdr:cNvSpPr/>
      </xdr:nvSpPr>
      <xdr:spPr>
        <a:xfrm>
          <a:off x="2286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12899</xdr:rowOff>
    </xdr:from>
    <xdr:ext cx="762000" cy="259045"/>
    <xdr:sp macro="" textlink="">
      <xdr:nvSpPr>
        <xdr:cNvPr id="143" name="テキスト ボックス 142"/>
        <xdr:cNvSpPr txBox="1"/>
      </xdr:nvSpPr>
      <xdr:spPr>
        <a:xfrm>
          <a:off x="1955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4" name="フローチャート: 判断 143"/>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28320</xdr:rowOff>
    </xdr:from>
    <xdr:ext cx="762000" cy="259045"/>
    <xdr:sp macro="" textlink="">
      <xdr:nvSpPr>
        <xdr:cNvPr id="145" name="テキスト ボックス 144"/>
        <xdr:cNvSpPr txBox="1"/>
      </xdr:nvSpPr>
      <xdr:spPr>
        <a:xfrm>
          <a:off x="1066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61685</xdr:rowOff>
    </xdr:from>
    <xdr:to>
      <xdr:col>23</xdr:col>
      <xdr:colOff>184150</xdr:colOff>
      <xdr:row>61</xdr:row>
      <xdr:rowOff>163285</xdr:rowOff>
    </xdr:to>
    <xdr:sp macro="" textlink="">
      <xdr:nvSpPr>
        <xdr:cNvPr id="151" name="楕円 150"/>
        <xdr:cNvSpPr/>
      </xdr:nvSpPr>
      <xdr:spPr>
        <a:xfrm>
          <a:off x="4902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78212</xdr:rowOff>
    </xdr:from>
    <xdr:ext cx="762000" cy="259045"/>
    <xdr:sp macro="" textlink="">
      <xdr:nvSpPr>
        <xdr:cNvPr id="152" name="財政構造の弾力性該当値テキスト"/>
        <xdr:cNvSpPr txBox="1"/>
      </xdr:nvSpPr>
      <xdr:spPr>
        <a:xfrm>
          <a:off x="50419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78015</xdr:rowOff>
    </xdr:from>
    <xdr:to>
      <xdr:col>19</xdr:col>
      <xdr:colOff>184150</xdr:colOff>
      <xdr:row>61</xdr:row>
      <xdr:rowOff>8165</xdr:rowOff>
    </xdr:to>
    <xdr:sp macro="" textlink="">
      <xdr:nvSpPr>
        <xdr:cNvPr id="153" name="楕円 152"/>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18342</xdr:rowOff>
    </xdr:from>
    <xdr:ext cx="736600" cy="259045"/>
    <xdr:sp macro="" textlink="">
      <xdr:nvSpPr>
        <xdr:cNvPr id="154" name="テキスト ボックス 153"/>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45357</xdr:rowOff>
    </xdr:from>
    <xdr:to>
      <xdr:col>15</xdr:col>
      <xdr:colOff>133350</xdr:colOff>
      <xdr:row>62</xdr:row>
      <xdr:rowOff>146957</xdr:rowOff>
    </xdr:to>
    <xdr:sp macro="" textlink="">
      <xdr:nvSpPr>
        <xdr:cNvPr id="155" name="楕円 154"/>
        <xdr:cNvSpPr/>
      </xdr:nvSpPr>
      <xdr:spPr>
        <a:xfrm>
          <a:off x="3175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56" name="テキスト ボックス 155"/>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11793</xdr:rowOff>
    </xdr:from>
    <xdr:to>
      <xdr:col>11</xdr:col>
      <xdr:colOff>82550</xdr:colOff>
      <xdr:row>63</xdr:row>
      <xdr:rowOff>113393</xdr:rowOff>
    </xdr:to>
    <xdr:sp macro="" textlink="">
      <xdr:nvSpPr>
        <xdr:cNvPr id="157" name="楕円 156"/>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123570</xdr:rowOff>
    </xdr:from>
    <xdr:ext cx="762000" cy="259045"/>
    <xdr:sp macro="" textlink="">
      <xdr:nvSpPr>
        <xdr:cNvPr id="158" name="テキスト ボックス 157"/>
        <xdr:cNvSpPr txBox="1"/>
      </xdr:nvSpPr>
      <xdr:spPr>
        <a:xfrm>
          <a:off x="1955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128815</xdr:rowOff>
    </xdr:from>
    <xdr:to>
      <xdr:col>7</xdr:col>
      <xdr:colOff>31750</xdr:colOff>
      <xdr:row>60</xdr:row>
      <xdr:rowOff>58965</xdr:rowOff>
    </xdr:to>
    <xdr:sp macro="" textlink="">
      <xdr:nvSpPr>
        <xdr:cNvPr id="159" name="楕円 158"/>
        <xdr:cNvSpPr/>
      </xdr:nvSpPr>
      <xdr:spPr>
        <a:xfrm>
          <a:off x="1397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69142</xdr:rowOff>
    </xdr:from>
    <xdr:ext cx="762000" cy="259045"/>
    <xdr:sp macro="" textlink="">
      <xdr:nvSpPr>
        <xdr:cNvPr id="160" name="テキスト ボックス 159"/>
        <xdr:cNvSpPr txBox="1"/>
      </xdr:nvSpPr>
      <xdr:spPr>
        <a:xfrm>
          <a:off x="1066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グループ内平均を下回るのは、職員定数適正化の取組により人口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万人あたりの臨時的任用職員を除く職員数がグループ内で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位と少ないことや、光熱水費・内部事務費の節減や事務事業の見直し等、物件費等の節減合理化を行ってきたことによるものである。今後も、職員定数の適正化や物件費等の節減合理化に努める。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98073</xdr:rowOff>
    </xdr:from>
    <xdr:to>
      <xdr:col>23</xdr:col>
      <xdr:colOff>133350</xdr:colOff>
      <xdr:row>88</xdr:row>
      <xdr:rowOff>52805</xdr:rowOff>
    </xdr:to>
    <xdr:cxnSp macro="">
      <xdr:nvCxnSpPr>
        <xdr:cNvPr id="188" name="直線コネクタ 187"/>
        <xdr:cNvCxnSpPr/>
      </xdr:nvCxnSpPr>
      <xdr:spPr>
        <a:xfrm flipV="1">
          <a:off x="4953000" y="13985523"/>
          <a:ext cx="0" cy="1154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24882</xdr:rowOff>
    </xdr:from>
    <xdr:ext cx="762000" cy="259045"/>
    <xdr:sp macro="" textlink="">
      <xdr:nvSpPr>
        <xdr:cNvPr id="189" name="人件費・物件費等の状況最小値テキスト"/>
        <xdr:cNvSpPr txBox="1"/>
      </xdr:nvSpPr>
      <xdr:spPr>
        <a:xfrm>
          <a:off x="5041900" y="151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52805</xdr:rowOff>
    </xdr:from>
    <xdr:to>
      <xdr:col>24</xdr:col>
      <xdr:colOff>12700</xdr:colOff>
      <xdr:row>88</xdr:row>
      <xdr:rowOff>52805</xdr:rowOff>
    </xdr:to>
    <xdr:cxnSp macro="">
      <xdr:nvCxnSpPr>
        <xdr:cNvPr id="190" name="直線コネクタ 189"/>
        <xdr:cNvCxnSpPr/>
      </xdr:nvCxnSpPr>
      <xdr:spPr>
        <a:xfrm>
          <a:off x="4864100" y="1514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13000</xdr:rowOff>
    </xdr:from>
    <xdr:ext cx="762000" cy="259045"/>
    <xdr:sp macro="" textlink="">
      <xdr:nvSpPr>
        <xdr:cNvPr id="191" name="人件費・物件費等の状況最大値テキスト"/>
        <xdr:cNvSpPr txBox="1"/>
      </xdr:nvSpPr>
      <xdr:spPr>
        <a:xfrm>
          <a:off x="5041900" y="137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98073</xdr:rowOff>
    </xdr:from>
    <xdr:to>
      <xdr:col>24</xdr:col>
      <xdr:colOff>12700</xdr:colOff>
      <xdr:row>81</xdr:row>
      <xdr:rowOff>98073</xdr:rowOff>
    </xdr:to>
    <xdr:cxnSp macro="">
      <xdr:nvCxnSpPr>
        <xdr:cNvPr id="192" name="直線コネクタ 191"/>
        <xdr:cNvCxnSpPr/>
      </xdr:nvCxnSpPr>
      <xdr:spPr>
        <a:xfrm>
          <a:off x="4864100" y="1398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150616</xdr:rowOff>
    </xdr:from>
    <xdr:to>
      <xdr:col>23</xdr:col>
      <xdr:colOff>133350</xdr:colOff>
      <xdr:row>82</xdr:row>
      <xdr:rowOff>2009</xdr:rowOff>
    </xdr:to>
    <xdr:cxnSp macro="">
      <xdr:nvCxnSpPr>
        <xdr:cNvPr id="193" name="直線コネクタ 192"/>
        <xdr:cNvCxnSpPr/>
      </xdr:nvCxnSpPr>
      <xdr:spPr>
        <a:xfrm>
          <a:off x="4114800" y="14038066"/>
          <a:ext cx="8382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2627</xdr:rowOff>
    </xdr:from>
    <xdr:ext cx="762000" cy="259045"/>
    <xdr:sp macro="" textlink="">
      <xdr:nvSpPr>
        <xdr:cNvPr id="194" name="人件費・物件費等の状況平均値テキスト"/>
        <xdr:cNvSpPr txBox="1"/>
      </xdr:nvSpPr>
      <xdr:spPr>
        <a:xfrm>
          <a:off x="5041900" y="1423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30550</xdr:rowOff>
    </xdr:from>
    <xdr:to>
      <xdr:col>23</xdr:col>
      <xdr:colOff>184150</xdr:colOff>
      <xdr:row>83</xdr:row>
      <xdr:rowOff>132150</xdr:rowOff>
    </xdr:to>
    <xdr:sp macro="" textlink="">
      <xdr:nvSpPr>
        <xdr:cNvPr id="195" name="フローチャート: 判断 194"/>
        <xdr:cNvSpPr/>
      </xdr:nvSpPr>
      <xdr:spPr>
        <a:xfrm>
          <a:off x="49022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129724</xdr:rowOff>
    </xdr:from>
    <xdr:to>
      <xdr:col>19</xdr:col>
      <xdr:colOff>133350</xdr:colOff>
      <xdr:row>81</xdr:row>
      <xdr:rowOff>150616</xdr:rowOff>
    </xdr:to>
    <xdr:cxnSp macro="">
      <xdr:nvCxnSpPr>
        <xdr:cNvPr id="196" name="直線コネクタ 195"/>
        <xdr:cNvCxnSpPr/>
      </xdr:nvCxnSpPr>
      <xdr:spPr>
        <a:xfrm>
          <a:off x="3225800" y="14017174"/>
          <a:ext cx="8890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37205</xdr:rowOff>
    </xdr:from>
    <xdr:to>
      <xdr:col>19</xdr:col>
      <xdr:colOff>184150</xdr:colOff>
      <xdr:row>83</xdr:row>
      <xdr:rowOff>138805</xdr:rowOff>
    </xdr:to>
    <xdr:sp macro="" textlink="">
      <xdr:nvSpPr>
        <xdr:cNvPr id="197" name="フローチャート: 判断 196"/>
        <xdr:cNvSpPr/>
      </xdr:nvSpPr>
      <xdr:spPr>
        <a:xfrm>
          <a:off x="4064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123582</xdr:rowOff>
    </xdr:from>
    <xdr:ext cx="736600" cy="259045"/>
    <xdr:sp macro="" textlink="">
      <xdr:nvSpPr>
        <xdr:cNvPr id="198" name="テキスト ボックス 197"/>
        <xdr:cNvSpPr txBox="1"/>
      </xdr:nvSpPr>
      <xdr:spPr>
        <a:xfrm>
          <a:off x="3733800" y="1435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111626</xdr:rowOff>
    </xdr:from>
    <xdr:to>
      <xdr:col>15</xdr:col>
      <xdr:colOff>82550</xdr:colOff>
      <xdr:row>81</xdr:row>
      <xdr:rowOff>129724</xdr:rowOff>
    </xdr:to>
    <xdr:cxnSp macro="">
      <xdr:nvCxnSpPr>
        <xdr:cNvPr id="199" name="直線コネクタ 198"/>
        <xdr:cNvCxnSpPr/>
      </xdr:nvCxnSpPr>
      <xdr:spPr>
        <a:xfrm>
          <a:off x="2336800" y="1399907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32279</xdr:rowOff>
    </xdr:from>
    <xdr:to>
      <xdr:col>15</xdr:col>
      <xdr:colOff>133350</xdr:colOff>
      <xdr:row>83</xdr:row>
      <xdr:rowOff>133879</xdr:rowOff>
    </xdr:to>
    <xdr:sp macro="" textlink="">
      <xdr:nvSpPr>
        <xdr:cNvPr id="200" name="フローチャート: 判断 199"/>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118656</xdr:rowOff>
    </xdr:from>
    <xdr:ext cx="762000" cy="259045"/>
    <xdr:sp macro="" textlink="">
      <xdr:nvSpPr>
        <xdr:cNvPr id="201" name="テキスト ボックス 200"/>
        <xdr:cNvSpPr txBox="1"/>
      </xdr:nvSpPr>
      <xdr:spPr>
        <a:xfrm>
          <a:off x="2844800" y="143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111626</xdr:rowOff>
    </xdr:from>
    <xdr:to>
      <xdr:col>11</xdr:col>
      <xdr:colOff>31750</xdr:colOff>
      <xdr:row>81</xdr:row>
      <xdr:rowOff>116291</xdr:rowOff>
    </xdr:to>
    <xdr:cxnSp macro="">
      <xdr:nvCxnSpPr>
        <xdr:cNvPr id="202" name="直線コネクタ 201"/>
        <xdr:cNvCxnSpPr/>
      </xdr:nvCxnSpPr>
      <xdr:spPr>
        <a:xfrm flipV="1">
          <a:off x="1447800" y="13999076"/>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97692</xdr:rowOff>
    </xdr:from>
    <xdr:to>
      <xdr:col>11</xdr:col>
      <xdr:colOff>82550</xdr:colOff>
      <xdr:row>84</xdr:row>
      <xdr:rowOff>27842</xdr:rowOff>
    </xdr:to>
    <xdr:sp macro="" textlink="">
      <xdr:nvSpPr>
        <xdr:cNvPr id="203" name="フローチャート: 判断 202"/>
        <xdr:cNvSpPr/>
      </xdr:nvSpPr>
      <xdr:spPr>
        <a:xfrm>
          <a:off x="2286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12619</xdr:rowOff>
    </xdr:from>
    <xdr:ext cx="762000" cy="259045"/>
    <xdr:sp macro="" textlink="">
      <xdr:nvSpPr>
        <xdr:cNvPr id="204" name="テキスト ボックス 203"/>
        <xdr:cNvSpPr txBox="1"/>
      </xdr:nvSpPr>
      <xdr:spPr>
        <a:xfrm>
          <a:off x="1955800" y="1441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83796</xdr:rowOff>
    </xdr:from>
    <xdr:to>
      <xdr:col>7</xdr:col>
      <xdr:colOff>31750</xdr:colOff>
      <xdr:row>84</xdr:row>
      <xdr:rowOff>13946</xdr:rowOff>
    </xdr:to>
    <xdr:sp macro="" textlink="">
      <xdr:nvSpPr>
        <xdr:cNvPr id="205" name="フローチャート: 判断 204"/>
        <xdr:cNvSpPr/>
      </xdr:nvSpPr>
      <xdr:spPr>
        <a:xfrm>
          <a:off x="1397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170173</xdr:rowOff>
    </xdr:from>
    <xdr:ext cx="762000" cy="259045"/>
    <xdr:sp macro="" textlink="">
      <xdr:nvSpPr>
        <xdr:cNvPr id="206" name="テキスト ボックス 205"/>
        <xdr:cNvSpPr txBox="1"/>
      </xdr:nvSpPr>
      <xdr:spPr>
        <a:xfrm>
          <a:off x="1066800" y="144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122659</xdr:rowOff>
    </xdr:from>
    <xdr:to>
      <xdr:col>23</xdr:col>
      <xdr:colOff>184150</xdr:colOff>
      <xdr:row>82</xdr:row>
      <xdr:rowOff>52809</xdr:rowOff>
    </xdr:to>
    <xdr:sp macro="" textlink="">
      <xdr:nvSpPr>
        <xdr:cNvPr id="212" name="楕円 211"/>
        <xdr:cNvSpPr/>
      </xdr:nvSpPr>
      <xdr:spPr>
        <a:xfrm>
          <a:off x="4902200" y="140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43936</xdr:rowOff>
    </xdr:from>
    <xdr:ext cx="762000" cy="259045"/>
    <xdr:sp macro="" textlink="">
      <xdr:nvSpPr>
        <xdr:cNvPr id="213" name="人件費・物件費等の状況該当値テキスト"/>
        <xdr:cNvSpPr txBox="1"/>
      </xdr:nvSpPr>
      <xdr:spPr>
        <a:xfrm>
          <a:off x="5041900" y="139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99816</xdr:rowOff>
    </xdr:from>
    <xdr:to>
      <xdr:col>19</xdr:col>
      <xdr:colOff>184150</xdr:colOff>
      <xdr:row>82</xdr:row>
      <xdr:rowOff>29966</xdr:rowOff>
    </xdr:to>
    <xdr:sp macro="" textlink="">
      <xdr:nvSpPr>
        <xdr:cNvPr id="214" name="楕円 213"/>
        <xdr:cNvSpPr/>
      </xdr:nvSpPr>
      <xdr:spPr>
        <a:xfrm>
          <a:off x="4064000" y="13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40143</xdr:rowOff>
    </xdr:from>
    <xdr:ext cx="736600" cy="259045"/>
    <xdr:sp macro="" textlink="">
      <xdr:nvSpPr>
        <xdr:cNvPr id="215" name="テキスト ボックス 214"/>
        <xdr:cNvSpPr txBox="1"/>
      </xdr:nvSpPr>
      <xdr:spPr>
        <a:xfrm>
          <a:off x="3733800" y="13756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78924</xdr:rowOff>
    </xdr:from>
    <xdr:to>
      <xdr:col>15</xdr:col>
      <xdr:colOff>133350</xdr:colOff>
      <xdr:row>82</xdr:row>
      <xdr:rowOff>9074</xdr:rowOff>
    </xdr:to>
    <xdr:sp macro="" textlink="">
      <xdr:nvSpPr>
        <xdr:cNvPr id="216" name="楕円 215"/>
        <xdr:cNvSpPr/>
      </xdr:nvSpPr>
      <xdr:spPr>
        <a:xfrm>
          <a:off x="3175000" y="139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19251</xdr:rowOff>
    </xdr:from>
    <xdr:ext cx="762000" cy="259045"/>
    <xdr:sp macro="" textlink="">
      <xdr:nvSpPr>
        <xdr:cNvPr id="217" name="テキスト ボックス 216"/>
        <xdr:cNvSpPr txBox="1"/>
      </xdr:nvSpPr>
      <xdr:spPr>
        <a:xfrm>
          <a:off x="2844800" y="137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60826</xdr:rowOff>
    </xdr:from>
    <xdr:to>
      <xdr:col>11</xdr:col>
      <xdr:colOff>82550</xdr:colOff>
      <xdr:row>81</xdr:row>
      <xdr:rowOff>162426</xdr:rowOff>
    </xdr:to>
    <xdr:sp macro="" textlink="">
      <xdr:nvSpPr>
        <xdr:cNvPr id="218" name="楕円 217"/>
        <xdr:cNvSpPr/>
      </xdr:nvSpPr>
      <xdr:spPr>
        <a:xfrm>
          <a:off x="2286000" y="139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1153</xdr:rowOff>
    </xdr:from>
    <xdr:ext cx="762000" cy="259045"/>
    <xdr:sp macro="" textlink="">
      <xdr:nvSpPr>
        <xdr:cNvPr id="219" name="テキスト ボックス 218"/>
        <xdr:cNvSpPr txBox="1"/>
      </xdr:nvSpPr>
      <xdr:spPr>
        <a:xfrm>
          <a:off x="1955800" y="1371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65491</xdr:rowOff>
    </xdr:from>
    <xdr:to>
      <xdr:col>7</xdr:col>
      <xdr:colOff>31750</xdr:colOff>
      <xdr:row>81</xdr:row>
      <xdr:rowOff>167091</xdr:rowOff>
    </xdr:to>
    <xdr:sp macro="" textlink="">
      <xdr:nvSpPr>
        <xdr:cNvPr id="220" name="楕円 219"/>
        <xdr:cNvSpPr/>
      </xdr:nvSpPr>
      <xdr:spPr>
        <a:xfrm>
          <a:off x="1397000" y="139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5818</xdr:rowOff>
    </xdr:from>
    <xdr:ext cx="762000" cy="259045"/>
    <xdr:sp macro="" textlink="">
      <xdr:nvSpPr>
        <xdr:cNvPr id="221" name="テキスト ボックス 220"/>
        <xdr:cNvSpPr txBox="1"/>
      </xdr:nvSpPr>
      <xdr:spPr>
        <a:xfrm>
          <a:off x="1066800" y="1372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グループ内平均を上回っているが、地域手当を考慮した場合には指数がグループ内で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番目に少ない</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となる。これは、本県の地域手当の支給率が国基準より低いことによるものである。今後も適正な給与水準を維持するため、諸手当等の見直しを引き続き行う。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111761</xdr:rowOff>
    </xdr:from>
    <xdr:to>
      <xdr:col>81</xdr:col>
      <xdr:colOff>44450</xdr:colOff>
      <xdr:row>89</xdr:row>
      <xdr:rowOff>21589</xdr:rowOff>
    </xdr:to>
    <xdr:cxnSp macro="">
      <xdr:nvCxnSpPr>
        <xdr:cNvPr id="246" name="直線コネクタ 245"/>
        <xdr:cNvCxnSpPr/>
      </xdr:nvCxnSpPr>
      <xdr:spPr>
        <a:xfrm flipV="1">
          <a:off x="17018000" y="14170661"/>
          <a:ext cx="0" cy="1109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26688</xdr:rowOff>
    </xdr:from>
    <xdr:ext cx="762000" cy="259045"/>
    <xdr:sp macro="" textlink="">
      <xdr:nvSpPr>
        <xdr:cNvPr id="249" name="給与水準   （国との比較）最大値テキスト"/>
        <xdr:cNvSpPr txBox="1"/>
      </xdr:nvSpPr>
      <xdr:spPr>
        <a:xfrm>
          <a:off x="17106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111761</xdr:rowOff>
    </xdr:from>
    <xdr:to>
      <xdr:col>81</xdr:col>
      <xdr:colOff>133350</xdr:colOff>
      <xdr:row>82</xdr:row>
      <xdr:rowOff>111761</xdr:rowOff>
    </xdr:to>
    <xdr:cxnSp macro="">
      <xdr:nvCxnSpPr>
        <xdr:cNvPr id="250" name="直線コネクタ 249"/>
        <xdr:cNvCxnSpPr/>
      </xdr:nvCxnSpPr>
      <xdr:spPr>
        <a:xfrm>
          <a:off x="16929100" y="141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128270</xdr:rowOff>
    </xdr:to>
    <xdr:cxnSp macro="">
      <xdr:nvCxnSpPr>
        <xdr:cNvPr id="251" name="直線コネクタ 250"/>
        <xdr:cNvCxnSpPr/>
      </xdr:nvCxnSpPr>
      <xdr:spPr>
        <a:xfrm>
          <a:off x="16179800" y="145567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2"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3" name="フローチャート: 判断 252"/>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128270</xdr:rowOff>
    </xdr:to>
    <xdr:cxnSp macro="">
      <xdr:nvCxnSpPr>
        <xdr:cNvPr id="254" name="直線コネクタ 253"/>
        <xdr:cNvCxnSpPr/>
      </xdr:nvCxnSpPr>
      <xdr:spPr>
        <a:xfrm flipV="1">
          <a:off x="15290800" y="1455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6" name="テキスト ボックス 25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87</xdr:row>
      <xdr:rowOff>26670</xdr:rowOff>
    </xdr:to>
    <xdr:cxnSp macro="">
      <xdr:nvCxnSpPr>
        <xdr:cNvPr id="257" name="直線コネクタ 256"/>
        <xdr:cNvCxnSpPr/>
      </xdr:nvCxnSpPr>
      <xdr:spPr>
        <a:xfrm flipV="1">
          <a:off x="14401800" y="147015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9" name="テキスト ボックス 25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123189</xdr:rowOff>
    </xdr:to>
    <xdr:cxnSp macro="">
      <xdr:nvCxnSpPr>
        <xdr:cNvPr id="260" name="直線コネクタ 259"/>
        <xdr:cNvCxnSpPr/>
      </xdr:nvCxnSpPr>
      <xdr:spPr>
        <a:xfrm flipV="1">
          <a:off x="13512800" y="149428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2" name="テキスト ボックス 26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3" name="フローチャート: 判断 262"/>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4" name="テキスト ボックス 263"/>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0" name="楕円 269"/>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71"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2" name="楕円 271"/>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73" name="テキスト ボックス 272"/>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4" name="楕円 273"/>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75" name="テキスト ボックス 274"/>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76" name="楕円 275"/>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77" name="テキスト ボックス 276"/>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78" name="楕円 277"/>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9" name="テキスト ボックス 278"/>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グループ内平均と概ね同水準であるが、令和元年度より、教職員の臨時的任用職員の任用の適正化に伴い、４月１日採用を実施（</a:t>
          </a:r>
          <a:r>
            <a:rPr kumimoji="1" lang="en-US" altLang="ja-JP" sz="1300">
              <a:latin typeface="ＭＳ Ｐゴシック" panose="020B0600070205080204" pitchFamily="50" charset="-128"/>
              <a:ea typeface="ＭＳ Ｐゴシック" panose="020B0600070205080204" pitchFamily="50" charset="-128"/>
            </a:rPr>
            <a:t>1,374</a:t>
          </a:r>
          <a:r>
            <a:rPr kumimoji="1" lang="ja-JP" altLang="en-US" sz="1300">
              <a:latin typeface="ＭＳ Ｐゴシック" panose="020B0600070205080204" pitchFamily="50" charset="-128"/>
              <a:ea typeface="ＭＳ Ｐゴシック" panose="020B0600070205080204" pitchFamily="50" charset="-128"/>
            </a:rPr>
            <a:t>人）したことにより、職員数が増加したものの、平成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年度から令和元年度までの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年間にわたる職員定数適正化の実施と県立医科大学、県立病院及び県立大学の地方独立行政法人化により、</a:t>
          </a:r>
          <a:r>
            <a:rPr kumimoji="1" lang="en-US" altLang="ja-JP" sz="1300">
              <a:latin typeface="ＭＳ Ｐゴシック" panose="020B0600070205080204" pitchFamily="50" charset="-128"/>
              <a:ea typeface="ＭＳ Ｐゴシック" panose="020B0600070205080204" pitchFamily="50" charset="-128"/>
            </a:rPr>
            <a:t>4,528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21,227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16,699</a:t>
          </a:r>
          <a:r>
            <a:rPr kumimoji="1" lang="ja-JP" altLang="en-US" sz="1300">
              <a:latin typeface="ＭＳ Ｐゴシック" panose="020B0600070205080204" pitchFamily="50" charset="-128"/>
              <a:ea typeface="ＭＳ Ｐゴシック" panose="020B0600070205080204" pitchFamily="50" charset="-128"/>
            </a:rPr>
            <a:t>人）を削減したことによるものである。今後も引き続き、職員定数の適正化に取り組む。</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58658</xdr:rowOff>
    </xdr:from>
    <xdr:to>
      <xdr:col>81</xdr:col>
      <xdr:colOff>44450</xdr:colOff>
      <xdr:row>66</xdr:row>
      <xdr:rowOff>137663</xdr:rowOff>
    </xdr:to>
    <xdr:cxnSp macro="">
      <xdr:nvCxnSpPr>
        <xdr:cNvPr id="305" name="直線コネクタ 304"/>
        <xdr:cNvCxnSpPr/>
      </xdr:nvCxnSpPr>
      <xdr:spPr>
        <a:xfrm flipV="1">
          <a:off x="17018000" y="10174208"/>
          <a:ext cx="0" cy="1279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109740</xdr:rowOff>
    </xdr:from>
    <xdr:ext cx="762000" cy="259045"/>
    <xdr:sp macro="" textlink="">
      <xdr:nvSpPr>
        <xdr:cNvPr id="306" name="定員管理の状況最小値テキスト"/>
        <xdr:cNvSpPr txBox="1"/>
      </xdr:nvSpPr>
      <xdr:spPr>
        <a:xfrm>
          <a:off x="17106900" y="1142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137663</xdr:rowOff>
    </xdr:from>
    <xdr:to>
      <xdr:col>81</xdr:col>
      <xdr:colOff>133350</xdr:colOff>
      <xdr:row>66</xdr:row>
      <xdr:rowOff>137663</xdr:rowOff>
    </xdr:to>
    <xdr:cxnSp macro="">
      <xdr:nvCxnSpPr>
        <xdr:cNvPr id="307" name="直線コネクタ 306"/>
        <xdr:cNvCxnSpPr/>
      </xdr:nvCxnSpPr>
      <xdr:spPr>
        <a:xfrm>
          <a:off x="16929100" y="1145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145035</xdr:rowOff>
    </xdr:from>
    <xdr:ext cx="762000" cy="259045"/>
    <xdr:sp macro="" textlink="">
      <xdr:nvSpPr>
        <xdr:cNvPr id="308" name="定員管理の状況最大値テキスト"/>
        <xdr:cNvSpPr txBox="1"/>
      </xdr:nvSpPr>
      <xdr:spPr>
        <a:xfrm>
          <a:off x="17106900" y="99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58658</xdr:rowOff>
    </xdr:from>
    <xdr:to>
      <xdr:col>81</xdr:col>
      <xdr:colOff>133350</xdr:colOff>
      <xdr:row>59</xdr:row>
      <xdr:rowOff>58658</xdr:rowOff>
    </xdr:to>
    <xdr:cxnSp macro="">
      <xdr:nvCxnSpPr>
        <xdr:cNvPr id="309" name="直線コネクタ 308"/>
        <xdr:cNvCxnSpPr/>
      </xdr:nvCxnSpPr>
      <xdr:spPr>
        <a:xfrm>
          <a:off x="16929100" y="1017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15193</xdr:rowOff>
    </xdr:from>
    <xdr:to>
      <xdr:col>81</xdr:col>
      <xdr:colOff>44450</xdr:colOff>
      <xdr:row>61</xdr:row>
      <xdr:rowOff>115036</xdr:rowOff>
    </xdr:to>
    <xdr:cxnSp macro="">
      <xdr:nvCxnSpPr>
        <xdr:cNvPr id="310" name="直線コネクタ 309"/>
        <xdr:cNvCxnSpPr/>
      </xdr:nvCxnSpPr>
      <xdr:spPr>
        <a:xfrm>
          <a:off x="16179800" y="10302193"/>
          <a:ext cx="838200" cy="27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102502</xdr:rowOff>
    </xdr:from>
    <xdr:ext cx="762000" cy="259045"/>
    <xdr:sp macro="" textlink="">
      <xdr:nvSpPr>
        <xdr:cNvPr id="311" name="定員管理の状況平均値テキスト"/>
        <xdr:cNvSpPr txBox="1"/>
      </xdr:nvSpPr>
      <xdr:spPr>
        <a:xfrm>
          <a:off x="17106900" y="10560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130425</xdr:rowOff>
    </xdr:from>
    <xdr:to>
      <xdr:col>81</xdr:col>
      <xdr:colOff>95250</xdr:colOff>
      <xdr:row>62</xdr:row>
      <xdr:rowOff>60575</xdr:rowOff>
    </xdr:to>
    <xdr:sp macro="" textlink="">
      <xdr:nvSpPr>
        <xdr:cNvPr id="312" name="フローチャート: 判断 311"/>
        <xdr:cNvSpPr/>
      </xdr:nvSpPr>
      <xdr:spPr>
        <a:xfrm>
          <a:off x="16967200" y="1058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15193</xdr:rowOff>
    </xdr:from>
    <xdr:to>
      <xdr:col>77</xdr:col>
      <xdr:colOff>44450</xdr:colOff>
      <xdr:row>60</xdr:row>
      <xdr:rowOff>16472</xdr:rowOff>
    </xdr:to>
    <xdr:cxnSp macro="">
      <xdr:nvCxnSpPr>
        <xdr:cNvPr id="313" name="直線コネクタ 312"/>
        <xdr:cNvCxnSpPr/>
      </xdr:nvCxnSpPr>
      <xdr:spPr>
        <a:xfrm flipV="1">
          <a:off x="15290800" y="10302193"/>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117178</xdr:rowOff>
    </xdr:from>
    <xdr:to>
      <xdr:col>77</xdr:col>
      <xdr:colOff>95250</xdr:colOff>
      <xdr:row>62</xdr:row>
      <xdr:rowOff>47328</xdr:rowOff>
    </xdr:to>
    <xdr:sp macro="" textlink="">
      <xdr:nvSpPr>
        <xdr:cNvPr id="314" name="フローチャート: 判断 313"/>
        <xdr:cNvSpPr/>
      </xdr:nvSpPr>
      <xdr:spPr>
        <a:xfrm>
          <a:off x="161290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32105</xdr:rowOff>
    </xdr:from>
    <xdr:ext cx="736600" cy="259045"/>
    <xdr:sp macro="" textlink="">
      <xdr:nvSpPr>
        <xdr:cNvPr id="315" name="テキスト ボックス 314"/>
        <xdr:cNvSpPr txBox="1"/>
      </xdr:nvSpPr>
      <xdr:spPr>
        <a:xfrm>
          <a:off x="15798800" y="106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16472</xdr:rowOff>
    </xdr:from>
    <xdr:to>
      <xdr:col>72</xdr:col>
      <xdr:colOff>203200</xdr:colOff>
      <xdr:row>60</xdr:row>
      <xdr:rowOff>18402</xdr:rowOff>
    </xdr:to>
    <xdr:cxnSp macro="">
      <xdr:nvCxnSpPr>
        <xdr:cNvPr id="316" name="直線コネクタ 315"/>
        <xdr:cNvCxnSpPr/>
      </xdr:nvCxnSpPr>
      <xdr:spPr>
        <a:xfrm flipV="1">
          <a:off x="14401800" y="10303472"/>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99997</xdr:rowOff>
    </xdr:from>
    <xdr:to>
      <xdr:col>73</xdr:col>
      <xdr:colOff>44450</xdr:colOff>
      <xdr:row>62</xdr:row>
      <xdr:rowOff>30147</xdr:rowOff>
    </xdr:to>
    <xdr:sp macro="" textlink="">
      <xdr:nvSpPr>
        <xdr:cNvPr id="317" name="フローチャート: 判断 316"/>
        <xdr:cNvSpPr/>
      </xdr:nvSpPr>
      <xdr:spPr>
        <a:xfrm>
          <a:off x="15240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14924</xdr:rowOff>
    </xdr:from>
    <xdr:ext cx="762000" cy="259045"/>
    <xdr:sp macro="" textlink="">
      <xdr:nvSpPr>
        <xdr:cNvPr id="318" name="テキスト ボックス 317"/>
        <xdr:cNvSpPr txBox="1"/>
      </xdr:nvSpPr>
      <xdr:spPr>
        <a:xfrm>
          <a:off x="14909800" y="1064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8003</xdr:rowOff>
    </xdr:from>
    <xdr:to>
      <xdr:col>68</xdr:col>
      <xdr:colOff>152400</xdr:colOff>
      <xdr:row>60</xdr:row>
      <xdr:rowOff>18402</xdr:rowOff>
    </xdr:to>
    <xdr:cxnSp macro="">
      <xdr:nvCxnSpPr>
        <xdr:cNvPr id="319" name="直線コネクタ 318"/>
        <xdr:cNvCxnSpPr/>
      </xdr:nvCxnSpPr>
      <xdr:spPr>
        <a:xfrm>
          <a:off x="13512800" y="10295003"/>
          <a:ext cx="889000" cy="1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83517</xdr:rowOff>
    </xdr:from>
    <xdr:to>
      <xdr:col>68</xdr:col>
      <xdr:colOff>203200</xdr:colOff>
      <xdr:row>62</xdr:row>
      <xdr:rowOff>13667</xdr:rowOff>
    </xdr:to>
    <xdr:sp macro="" textlink="">
      <xdr:nvSpPr>
        <xdr:cNvPr id="320" name="フローチャート: 判断 319"/>
        <xdr:cNvSpPr/>
      </xdr:nvSpPr>
      <xdr:spPr>
        <a:xfrm>
          <a:off x="14351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169894</xdr:rowOff>
    </xdr:from>
    <xdr:ext cx="762000" cy="259045"/>
    <xdr:sp macro="" textlink="">
      <xdr:nvSpPr>
        <xdr:cNvPr id="321" name="テキスト ボックス 320"/>
        <xdr:cNvSpPr txBox="1"/>
      </xdr:nvSpPr>
      <xdr:spPr>
        <a:xfrm>
          <a:off x="14020800" y="106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69297</xdr:rowOff>
    </xdr:from>
    <xdr:to>
      <xdr:col>64</xdr:col>
      <xdr:colOff>152400</xdr:colOff>
      <xdr:row>62</xdr:row>
      <xdr:rowOff>170897</xdr:rowOff>
    </xdr:to>
    <xdr:sp macro="" textlink="">
      <xdr:nvSpPr>
        <xdr:cNvPr id="322" name="フローチャート: 判断 321"/>
        <xdr:cNvSpPr/>
      </xdr:nvSpPr>
      <xdr:spPr>
        <a:xfrm>
          <a:off x="13462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155674</xdr:rowOff>
    </xdr:from>
    <xdr:ext cx="762000" cy="259045"/>
    <xdr:sp macro="" textlink="">
      <xdr:nvSpPr>
        <xdr:cNvPr id="323" name="テキスト ボックス 322"/>
        <xdr:cNvSpPr txBox="1"/>
      </xdr:nvSpPr>
      <xdr:spPr>
        <a:xfrm>
          <a:off x="13131800" y="1078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64236</xdr:rowOff>
    </xdr:from>
    <xdr:to>
      <xdr:col>81</xdr:col>
      <xdr:colOff>95250</xdr:colOff>
      <xdr:row>61</xdr:row>
      <xdr:rowOff>165836</xdr:rowOff>
    </xdr:to>
    <xdr:sp macro="" textlink="">
      <xdr:nvSpPr>
        <xdr:cNvPr id="329" name="楕円 328"/>
        <xdr:cNvSpPr/>
      </xdr:nvSpPr>
      <xdr:spPr>
        <a:xfrm>
          <a:off x="16967200" y="105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80763</xdr:rowOff>
    </xdr:from>
    <xdr:ext cx="762000" cy="259045"/>
    <xdr:sp macro="" textlink="">
      <xdr:nvSpPr>
        <xdr:cNvPr id="330" name="定員管理の状況該当値テキスト"/>
        <xdr:cNvSpPr txBox="1"/>
      </xdr:nvSpPr>
      <xdr:spPr>
        <a:xfrm>
          <a:off x="17106900" y="1036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135843</xdr:rowOff>
    </xdr:from>
    <xdr:to>
      <xdr:col>77</xdr:col>
      <xdr:colOff>95250</xdr:colOff>
      <xdr:row>60</xdr:row>
      <xdr:rowOff>65993</xdr:rowOff>
    </xdr:to>
    <xdr:sp macro="" textlink="">
      <xdr:nvSpPr>
        <xdr:cNvPr id="331" name="楕円 330"/>
        <xdr:cNvSpPr/>
      </xdr:nvSpPr>
      <xdr:spPr>
        <a:xfrm>
          <a:off x="16129000" y="102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76170</xdr:rowOff>
    </xdr:from>
    <xdr:ext cx="736600" cy="259045"/>
    <xdr:sp macro="" textlink="">
      <xdr:nvSpPr>
        <xdr:cNvPr id="332" name="テキスト ボックス 331"/>
        <xdr:cNvSpPr txBox="1"/>
      </xdr:nvSpPr>
      <xdr:spPr>
        <a:xfrm>
          <a:off x="15798800" y="10020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137122</xdr:rowOff>
    </xdr:from>
    <xdr:to>
      <xdr:col>73</xdr:col>
      <xdr:colOff>44450</xdr:colOff>
      <xdr:row>60</xdr:row>
      <xdr:rowOff>67272</xdr:rowOff>
    </xdr:to>
    <xdr:sp macro="" textlink="">
      <xdr:nvSpPr>
        <xdr:cNvPr id="333" name="楕円 332"/>
        <xdr:cNvSpPr/>
      </xdr:nvSpPr>
      <xdr:spPr>
        <a:xfrm>
          <a:off x="15240000" y="102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77449</xdr:rowOff>
    </xdr:from>
    <xdr:ext cx="762000" cy="259045"/>
    <xdr:sp macro="" textlink="">
      <xdr:nvSpPr>
        <xdr:cNvPr id="334" name="テキスト ボックス 333"/>
        <xdr:cNvSpPr txBox="1"/>
      </xdr:nvSpPr>
      <xdr:spPr>
        <a:xfrm>
          <a:off x="14909800" y="1002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139052</xdr:rowOff>
    </xdr:from>
    <xdr:to>
      <xdr:col>68</xdr:col>
      <xdr:colOff>203200</xdr:colOff>
      <xdr:row>60</xdr:row>
      <xdr:rowOff>69202</xdr:rowOff>
    </xdr:to>
    <xdr:sp macro="" textlink="">
      <xdr:nvSpPr>
        <xdr:cNvPr id="335" name="楕円 334"/>
        <xdr:cNvSpPr/>
      </xdr:nvSpPr>
      <xdr:spPr>
        <a:xfrm>
          <a:off x="14351000" y="102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79379</xdr:rowOff>
    </xdr:from>
    <xdr:ext cx="762000" cy="259045"/>
    <xdr:sp macro="" textlink="">
      <xdr:nvSpPr>
        <xdr:cNvPr id="336" name="テキスト ボックス 335"/>
        <xdr:cNvSpPr txBox="1"/>
      </xdr:nvSpPr>
      <xdr:spPr>
        <a:xfrm>
          <a:off x="14020800" y="100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128653</xdr:rowOff>
    </xdr:from>
    <xdr:to>
      <xdr:col>64</xdr:col>
      <xdr:colOff>152400</xdr:colOff>
      <xdr:row>60</xdr:row>
      <xdr:rowOff>58803</xdr:rowOff>
    </xdr:to>
    <xdr:sp macro="" textlink="">
      <xdr:nvSpPr>
        <xdr:cNvPr id="337" name="楕円 336"/>
        <xdr:cNvSpPr/>
      </xdr:nvSpPr>
      <xdr:spPr>
        <a:xfrm>
          <a:off x="13462000" y="102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68980</xdr:rowOff>
    </xdr:from>
    <xdr:ext cx="762000" cy="259045"/>
    <xdr:sp macro="" textlink="">
      <xdr:nvSpPr>
        <xdr:cNvPr id="338" name="テキスト ボックス 337"/>
        <xdr:cNvSpPr txBox="1"/>
      </xdr:nvSpPr>
      <xdr:spPr>
        <a:xfrm>
          <a:off x="13131800" y="100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グループ内平均を下回っているのは、投資的経費に充当する通常債について発行抑制に努めてきたことや、交付税措置のある財源的に有利な県債を活用してきたことによるものである。引き続き今後の公債費負担の軽減のため、通常債の発行抑制に努める。</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45</xdr:row>
      <xdr:rowOff>33867</xdr:rowOff>
    </xdr:to>
    <xdr:cxnSp macro="">
      <xdr:nvCxnSpPr>
        <xdr:cNvPr id="366" name="直線コネクタ 365"/>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7"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8" name="直線コネクタ 367"/>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6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0" name="直線コネクタ 36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139700</xdr:rowOff>
    </xdr:from>
    <xdr:to>
      <xdr:col>81</xdr:col>
      <xdr:colOff>44450</xdr:colOff>
      <xdr:row>36</xdr:row>
      <xdr:rowOff>102305</xdr:rowOff>
    </xdr:to>
    <xdr:cxnSp macro="">
      <xdr:nvCxnSpPr>
        <xdr:cNvPr id="371" name="直線コネクタ 370"/>
        <xdr:cNvCxnSpPr/>
      </xdr:nvCxnSpPr>
      <xdr:spPr>
        <a:xfrm flipV="1">
          <a:off x="16179800" y="614045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72"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73" name="フローチャート: 判断 372"/>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102305</xdr:rowOff>
    </xdr:from>
    <xdr:to>
      <xdr:col>77</xdr:col>
      <xdr:colOff>44450</xdr:colOff>
      <xdr:row>37</xdr:row>
      <xdr:rowOff>38100</xdr:rowOff>
    </xdr:to>
    <xdr:cxnSp macro="">
      <xdr:nvCxnSpPr>
        <xdr:cNvPr id="374" name="直線コネクタ 373"/>
        <xdr:cNvCxnSpPr/>
      </xdr:nvCxnSpPr>
      <xdr:spPr>
        <a:xfrm flipV="1">
          <a:off x="15290800" y="62745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75" name="フローチャート: 判断 37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76" name="テキスト ボックス 375"/>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145345</xdr:rowOff>
    </xdr:to>
    <xdr:cxnSp macro="">
      <xdr:nvCxnSpPr>
        <xdr:cNvPr id="377" name="直線コネクタ 376"/>
        <xdr:cNvCxnSpPr/>
      </xdr:nvCxnSpPr>
      <xdr:spPr>
        <a:xfrm flipV="1">
          <a:off x="14401800" y="63817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103011</xdr:rowOff>
    </xdr:from>
    <xdr:to>
      <xdr:col>73</xdr:col>
      <xdr:colOff>44450</xdr:colOff>
      <xdr:row>41</xdr:row>
      <xdr:rowOff>33161</xdr:rowOff>
    </xdr:to>
    <xdr:sp macro="" textlink="">
      <xdr:nvSpPr>
        <xdr:cNvPr id="378" name="フローチャート: 判断 377"/>
        <xdr:cNvSpPr/>
      </xdr:nvSpPr>
      <xdr:spPr>
        <a:xfrm>
          <a:off x="15240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17938</xdr:rowOff>
    </xdr:from>
    <xdr:ext cx="762000" cy="259045"/>
    <xdr:sp macro="" textlink="">
      <xdr:nvSpPr>
        <xdr:cNvPr id="379" name="テキスト ボックス 378"/>
        <xdr:cNvSpPr txBox="1"/>
      </xdr:nvSpPr>
      <xdr:spPr>
        <a:xfrm>
          <a:off x="14909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145345</xdr:rowOff>
    </xdr:from>
    <xdr:to>
      <xdr:col>68</xdr:col>
      <xdr:colOff>152400</xdr:colOff>
      <xdr:row>38</xdr:row>
      <xdr:rowOff>27517</xdr:rowOff>
    </xdr:to>
    <xdr:cxnSp macro="">
      <xdr:nvCxnSpPr>
        <xdr:cNvPr id="380" name="直線コネクタ 379"/>
        <xdr:cNvCxnSpPr/>
      </xdr:nvCxnSpPr>
      <xdr:spPr>
        <a:xfrm flipV="1">
          <a:off x="13512800" y="64889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129822</xdr:rowOff>
    </xdr:from>
    <xdr:to>
      <xdr:col>68</xdr:col>
      <xdr:colOff>203200</xdr:colOff>
      <xdr:row>41</xdr:row>
      <xdr:rowOff>59972</xdr:rowOff>
    </xdr:to>
    <xdr:sp macro="" textlink="">
      <xdr:nvSpPr>
        <xdr:cNvPr id="381" name="フローチャート: 判断 380"/>
        <xdr:cNvSpPr/>
      </xdr:nvSpPr>
      <xdr:spPr>
        <a:xfrm>
          <a:off x="14351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44749</xdr:rowOff>
    </xdr:from>
    <xdr:ext cx="762000" cy="259045"/>
    <xdr:sp macro="" textlink="">
      <xdr:nvSpPr>
        <xdr:cNvPr id="382" name="テキスト ボックス 381"/>
        <xdr:cNvSpPr txBox="1"/>
      </xdr:nvSpPr>
      <xdr:spPr>
        <a:xfrm>
          <a:off x="14020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83" name="フローチャート: 判断 382"/>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84" name="テキスト ボックス 383"/>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88900</xdr:rowOff>
    </xdr:from>
    <xdr:to>
      <xdr:col>81</xdr:col>
      <xdr:colOff>95250</xdr:colOff>
      <xdr:row>36</xdr:row>
      <xdr:rowOff>19050</xdr:rowOff>
    </xdr:to>
    <xdr:sp macro="" textlink="">
      <xdr:nvSpPr>
        <xdr:cNvPr id="390" name="楕円 389"/>
        <xdr:cNvSpPr/>
      </xdr:nvSpPr>
      <xdr:spPr>
        <a:xfrm>
          <a:off x="16967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10177</xdr:rowOff>
    </xdr:from>
    <xdr:ext cx="762000" cy="259045"/>
    <xdr:sp macro="" textlink="">
      <xdr:nvSpPr>
        <xdr:cNvPr id="391" name="公債費負担の状況該当値テキスト"/>
        <xdr:cNvSpPr txBox="1"/>
      </xdr:nvSpPr>
      <xdr:spPr>
        <a:xfrm>
          <a:off x="17106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51505</xdr:rowOff>
    </xdr:from>
    <xdr:to>
      <xdr:col>77</xdr:col>
      <xdr:colOff>95250</xdr:colOff>
      <xdr:row>36</xdr:row>
      <xdr:rowOff>153105</xdr:rowOff>
    </xdr:to>
    <xdr:sp macro="" textlink="">
      <xdr:nvSpPr>
        <xdr:cNvPr id="392" name="楕円 391"/>
        <xdr:cNvSpPr/>
      </xdr:nvSpPr>
      <xdr:spPr>
        <a:xfrm>
          <a:off x="16129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163282</xdr:rowOff>
    </xdr:from>
    <xdr:ext cx="736600" cy="259045"/>
    <xdr:sp macro="" textlink="">
      <xdr:nvSpPr>
        <xdr:cNvPr id="393" name="テキスト ボックス 392"/>
        <xdr:cNvSpPr txBox="1"/>
      </xdr:nvSpPr>
      <xdr:spPr>
        <a:xfrm>
          <a:off x="15798800" y="599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394" name="楕円 393"/>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5" name="テキスト ボックス 394"/>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94545</xdr:rowOff>
    </xdr:from>
    <xdr:to>
      <xdr:col>68</xdr:col>
      <xdr:colOff>203200</xdr:colOff>
      <xdr:row>38</xdr:row>
      <xdr:rowOff>24695</xdr:rowOff>
    </xdr:to>
    <xdr:sp macro="" textlink="">
      <xdr:nvSpPr>
        <xdr:cNvPr id="396" name="楕円 395"/>
        <xdr:cNvSpPr/>
      </xdr:nvSpPr>
      <xdr:spPr>
        <a:xfrm>
          <a:off x="14351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34872</xdr:rowOff>
    </xdr:from>
    <xdr:ext cx="762000" cy="259045"/>
    <xdr:sp macro="" textlink="">
      <xdr:nvSpPr>
        <xdr:cNvPr id="397" name="テキスト ボックス 396"/>
        <xdr:cNvSpPr txBox="1"/>
      </xdr:nvSpPr>
      <xdr:spPr>
        <a:xfrm>
          <a:off x="14020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398" name="楕円 397"/>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399" name="テキスト ボックス 398"/>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グループ内平均を下回っているのは、投資的経費に充当する通常債について発行抑制に努めてきたことや、交付税措置のある財源的に有利な県債を活用してきたこと、また、退職手当負担見込額の減少によるものである。引き続き通常債の発行抑制や職員定数適正化等に努め、将来負担を極力軽減する。</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133773</xdr:rowOff>
    </xdr:from>
    <xdr:to>
      <xdr:col>81</xdr:col>
      <xdr:colOff>44450</xdr:colOff>
      <xdr:row>22</xdr:row>
      <xdr:rowOff>21632</xdr:rowOff>
    </xdr:to>
    <xdr:cxnSp macro="">
      <xdr:nvCxnSpPr>
        <xdr:cNvPr id="427" name="直線コネクタ 426"/>
        <xdr:cNvCxnSpPr/>
      </xdr:nvCxnSpPr>
      <xdr:spPr>
        <a:xfrm flipV="1">
          <a:off x="17018000" y="2362623"/>
          <a:ext cx="0" cy="1430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165159</xdr:rowOff>
    </xdr:from>
    <xdr:ext cx="762000" cy="259045"/>
    <xdr:sp macro="" textlink="">
      <xdr:nvSpPr>
        <xdr:cNvPr id="428" name="将来負担の状況最小値テキスト"/>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21632</xdr:rowOff>
    </xdr:from>
    <xdr:to>
      <xdr:col>81</xdr:col>
      <xdr:colOff>133350</xdr:colOff>
      <xdr:row>22</xdr:row>
      <xdr:rowOff>21632</xdr:rowOff>
    </xdr:to>
    <xdr:cxnSp macro="">
      <xdr:nvCxnSpPr>
        <xdr:cNvPr id="429" name="直線コネクタ 428"/>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48700</xdr:rowOff>
    </xdr:from>
    <xdr:ext cx="762000" cy="259045"/>
    <xdr:sp macro="" textlink="">
      <xdr:nvSpPr>
        <xdr:cNvPr id="430" name="将来負担の状況最大値テキスト"/>
        <xdr:cNvSpPr txBox="1"/>
      </xdr:nvSpPr>
      <xdr:spPr>
        <a:xfrm>
          <a:off x="17106900" y="21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133773</xdr:rowOff>
    </xdr:from>
    <xdr:to>
      <xdr:col>81</xdr:col>
      <xdr:colOff>133350</xdr:colOff>
      <xdr:row>13</xdr:row>
      <xdr:rowOff>133773</xdr:rowOff>
    </xdr:to>
    <xdr:cxnSp macro="">
      <xdr:nvCxnSpPr>
        <xdr:cNvPr id="431" name="直線コネクタ 430"/>
        <xdr:cNvCxnSpPr/>
      </xdr:nvCxnSpPr>
      <xdr:spPr>
        <a:xfrm>
          <a:off x="16929100" y="236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163534</xdr:rowOff>
    </xdr:from>
    <xdr:to>
      <xdr:col>81</xdr:col>
      <xdr:colOff>44450</xdr:colOff>
      <xdr:row>14</xdr:row>
      <xdr:rowOff>18627</xdr:rowOff>
    </xdr:to>
    <xdr:cxnSp macro="">
      <xdr:nvCxnSpPr>
        <xdr:cNvPr id="432" name="直線コネクタ 431"/>
        <xdr:cNvCxnSpPr/>
      </xdr:nvCxnSpPr>
      <xdr:spPr>
        <a:xfrm>
          <a:off x="16179800" y="239238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13394</xdr:rowOff>
    </xdr:from>
    <xdr:ext cx="762000" cy="259045"/>
    <xdr:sp macro="" textlink="">
      <xdr:nvSpPr>
        <xdr:cNvPr id="433" name="将来負担の状況平均値テキスト"/>
        <xdr:cNvSpPr txBox="1"/>
      </xdr:nvSpPr>
      <xdr:spPr>
        <a:xfrm>
          <a:off x="17106900" y="309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41317</xdr:rowOff>
    </xdr:from>
    <xdr:to>
      <xdr:col>81</xdr:col>
      <xdr:colOff>95250</xdr:colOff>
      <xdr:row>18</xdr:row>
      <xdr:rowOff>142917</xdr:rowOff>
    </xdr:to>
    <xdr:sp macro="" textlink="">
      <xdr:nvSpPr>
        <xdr:cNvPr id="434" name="フローチャート: 判断 433"/>
        <xdr:cNvSpPr/>
      </xdr:nvSpPr>
      <xdr:spPr>
        <a:xfrm>
          <a:off x="169672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163534</xdr:rowOff>
    </xdr:from>
    <xdr:to>
      <xdr:col>77</xdr:col>
      <xdr:colOff>44450</xdr:colOff>
      <xdr:row>14</xdr:row>
      <xdr:rowOff>31496</xdr:rowOff>
    </xdr:to>
    <xdr:cxnSp macro="">
      <xdr:nvCxnSpPr>
        <xdr:cNvPr id="435" name="直線コネクタ 434"/>
        <xdr:cNvCxnSpPr/>
      </xdr:nvCxnSpPr>
      <xdr:spPr>
        <a:xfrm flipV="1">
          <a:off x="15290800" y="2392384"/>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13166</xdr:rowOff>
    </xdr:from>
    <xdr:to>
      <xdr:col>77</xdr:col>
      <xdr:colOff>95250</xdr:colOff>
      <xdr:row>18</xdr:row>
      <xdr:rowOff>114766</xdr:rowOff>
    </xdr:to>
    <xdr:sp macro="" textlink="">
      <xdr:nvSpPr>
        <xdr:cNvPr id="436" name="フローチャート: 判断 435"/>
        <xdr:cNvSpPr/>
      </xdr:nvSpPr>
      <xdr:spPr>
        <a:xfrm>
          <a:off x="16129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99542</xdr:rowOff>
    </xdr:from>
    <xdr:ext cx="736600" cy="259045"/>
    <xdr:sp macro="" textlink="">
      <xdr:nvSpPr>
        <xdr:cNvPr id="437" name="テキスト ボックス 436"/>
        <xdr:cNvSpPr txBox="1"/>
      </xdr:nvSpPr>
      <xdr:spPr>
        <a:xfrm>
          <a:off x="15798800" y="3185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31496</xdr:rowOff>
    </xdr:from>
    <xdr:to>
      <xdr:col>72</xdr:col>
      <xdr:colOff>203200</xdr:colOff>
      <xdr:row>14</xdr:row>
      <xdr:rowOff>55626</xdr:rowOff>
    </xdr:to>
    <xdr:cxnSp macro="">
      <xdr:nvCxnSpPr>
        <xdr:cNvPr id="438" name="直線コネクタ 437"/>
        <xdr:cNvCxnSpPr/>
      </xdr:nvCxnSpPr>
      <xdr:spPr>
        <a:xfrm flipV="1">
          <a:off x="14401800" y="24317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170138</xdr:rowOff>
    </xdr:from>
    <xdr:to>
      <xdr:col>73</xdr:col>
      <xdr:colOff>44450</xdr:colOff>
      <xdr:row>18</xdr:row>
      <xdr:rowOff>100288</xdr:rowOff>
    </xdr:to>
    <xdr:sp macro="" textlink="">
      <xdr:nvSpPr>
        <xdr:cNvPr id="439" name="フローチャート: 判断 438"/>
        <xdr:cNvSpPr/>
      </xdr:nvSpPr>
      <xdr:spPr>
        <a:xfrm>
          <a:off x="15240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85065</xdr:rowOff>
    </xdr:from>
    <xdr:ext cx="762000" cy="259045"/>
    <xdr:sp macro="" textlink="">
      <xdr:nvSpPr>
        <xdr:cNvPr id="440" name="テキスト ボックス 439"/>
        <xdr:cNvSpPr txBox="1"/>
      </xdr:nvSpPr>
      <xdr:spPr>
        <a:xfrm>
          <a:off x="14909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49191</xdr:rowOff>
    </xdr:from>
    <xdr:to>
      <xdr:col>68</xdr:col>
      <xdr:colOff>152400</xdr:colOff>
      <xdr:row>14</xdr:row>
      <xdr:rowOff>55626</xdr:rowOff>
    </xdr:to>
    <xdr:cxnSp macro="">
      <xdr:nvCxnSpPr>
        <xdr:cNvPr id="441" name="直線コネクタ 440"/>
        <xdr:cNvCxnSpPr/>
      </xdr:nvCxnSpPr>
      <xdr:spPr>
        <a:xfrm>
          <a:off x="13512800" y="244949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42" name="フローチャート: 判断 441"/>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76217</xdr:rowOff>
    </xdr:from>
    <xdr:ext cx="762000" cy="259045"/>
    <xdr:sp macro="" textlink="">
      <xdr:nvSpPr>
        <xdr:cNvPr id="443" name="テキスト ボックス 442"/>
        <xdr:cNvSpPr txBox="1"/>
      </xdr:nvSpPr>
      <xdr:spPr>
        <a:xfrm>
          <a:off x="14020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121878</xdr:rowOff>
    </xdr:from>
    <xdr:to>
      <xdr:col>64</xdr:col>
      <xdr:colOff>152400</xdr:colOff>
      <xdr:row>18</xdr:row>
      <xdr:rowOff>52028</xdr:rowOff>
    </xdr:to>
    <xdr:sp macro="" textlink="">
      <xdr:nvSpPr>
        <xdr:cNvPr id="444" name="フローチャート: 判断 443"/>
        <xdr:cNvSpPr/>
      </xdr:nvSpPr>
      <xdr:spPr>
        <a:xfrm>
          <a:off x="13462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36805</xdr:rowOff>
    </xdr:from>
    <xdr:ext cx="762000" cy="259045"/>
    <xdr:sp macro="" textlink="">
      <xdr:nvSpPr>
        <xdr:cNvPr id="445" name="テキスト ボックス 444"/>
        <xdr:cNvSpPr txBox="1"/>
      </xdr:nvSpPr>
      <xdr:spPr>
        <a:xfrm>
          <a:off x="13131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139277</xdr:rowOff>
    </xdr:from>
    <xdr:to>
      <xdr:col>81</xdr:col>
      <xdr:colOff>95250</xdr:colOff>
      <xdr:row>14</xdr:row>
      <xdr:rowOff>69427</xdr:rowOff>
    </xdr:to>
    <xdr:sp macro="" textlink="">
      <xdr:nvSpPr>
        <xdr:cNvPr id="451" name="楕円 450"/>
        <xdr:cNvSpPr/>
      </xdr:nvSpPr>
      <xdr:spPr>
        <a:xfrm>
          <a:off x="169672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60554</xdr:rowOff>
    </xdr:from>
    <xdr:ext cx="762000" cy="259045"/>
    <xdr:sp macro="" textlink="">
      <xdr:nvSpPr>
        <xdr:cNvPr id="452" name="将来負担の状況該当値テキスト"/>
        <xdr:cNvSpPr txBox="1"/>
      </xdr:nvSpPr>
      <xdr:spPr>
        <a:xfrm>
          <a:off x="17106900" y="228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112734</xdr:rowOff>
    </xdr:from>
    <xdr:to>
      <xdr:col>77</xdr:col>
      <xdr:colOff>95250</xdr:colOff>
      <xdr:row>14</xdr:row>
      <xdr:rowOff>42884</xdr:rowOff>
    </xdr:to>
    <xdr:sp macro="" textlink="">
      <xdr:nvSpPr>
        <xdr:cNvPr id="453" name="楕円 452"/>
        <xdr:cNvSpPr/>
      </xdr:nvSpPr>
      <xdr:spPr>
        <a:xfrm>
          <a:off x="16129000" y="23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53061</xdr:rowOff>
    </xdr:from>
    <xdr:ext cx="736600" cy="259045"/>
    <xdr:sp macro="" textlink="">
      <xdr:nvSpPr>
        <xdr:cNvPr id="454" name="テキスト ボックス 453"/>
        <xdr:cNvSpPr txBox="1"/>
      </xdr:nvSpPr>
      <xdr:spPr>
        <a:xfrm>
          <a:off x="15798800" y="211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152146</xdr:rowOff>
    </xdr:from>
    <xdr:to>
      <xdr:col>73</xdr:col>
      <xdr:colOff>44450</xdr:colOff>
      <xdr:row>14</xdr:row>
      <xdr:rowOff>82296</xdr:rowOff>
    </xdr:to>
    <xdr:sp macro="" textlink="">
      <xdr:nvSpPr>
        <xdr:cNvPr id="455" name="楕円 454"/>
        <xdr:cNvSpPr/>
      </xdr:nvSpPr>
      <xdr:spPr>
        <a:xfrm>
          <a:off x="15240000" y="23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92473</xdr:rowOff>
    </xdr:from>
    <xdr:ext cx="762000" cy="259045"/>
    <xdr:sp macro="" textlink="">
      <xdr:nvSpPr>
        <xdr:cNvPr id="456" name="テキスト ボックス 455"/>
        <xdr:cNvSpPr txBox="1"/>
      </xdr:nvSpPr>
      <xdr:spPr>
        <a:xfrm>
          <a:off x="14909800" y="214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4826</xdr:rowOff>
    </xdr:from>
    <xdr:to>
      <xdr:col>68</xdr:col>
      <xdr:colOff>203200</xdr:colOff>
      <xdr:row>14</xdr:row>
      <xdr:rowOff>106426</xdr:rowOff>
    </xdr:to>
    <xdr:sp macro="" textlink="">
      <xdr:nvSpPr>
        <xdr:cNvPr id="457" name="楕円 456"/>
        <xdr:cNvSpPr/>
      </xdr:nvSpPr>
      <xdr:spPr>
        <a:xfrm>
          <a:off x="143510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116603</xdr:rowOff>
    </xdr:from>
    <xdr:ext cx="762000" cy="259045"/>
    <xdr:sp macro="" textlink="">
      <xdr:nvSpPr>
        <xdr:cNvPr id="458" name="テキスト ボックス 457"/>
        <xdr:cNvSpPr txBox="1"/>
      </xdr:nvSpPr>
      <xdr:spPr>
        <a:xfrm>
          <a:off x="14020800" y="217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169841</xdr:rowOff>
    </xdr:from>
    <xdr:to>
      <xdr:col>64</xdr:col>
      <xdr:colOff>152400</xdr:colOff>
      <xdr:row>14</xdr:row>
      <xdr:rowOff>99991</xdr:rowOff>
    </xdr:to>
    <xdr:sp macro="" textlink="">
      <xdr:nvSpPr>
        <xdr:cNvPr id="459" name="楕円 458"/>
        <xdr:cNvSpPr/>
      </xdr:nvSpPr>
      <xdr:spPr>
        <a:xfrm>
          <a:off x="13462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110168</xdr:rowOff>
    </xdr:from>
    <xdr:ext cx="762000" cy="259045"/>
    <xdr:sp macro="" textlink="">
      <xdr:nvSpPr>
        <xdr:cNvPr id="460" name="テキスト ボックス 459"/>
        <xdr:cNvSpPr txBox="1"/>
      </xdr:nvSpPr>
      <xdr:spPr>
        <a:xfrm>
          <a:off x="13131800" y="21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1,353,837
1,340,085
3,690.94
514,284,495
506,792,689
1,463,625
322,377,349
1,060,403,357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人件費に係る経常収支比率がグループ内平均を上回っているのは、職員定数適正化により人口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万人あたり臨時的任用職員を除く職員数がグループ内で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位と少ないものの、平均給与月額がグループ内平均を上回ることや、人件費に対する退職金の割合がグループ内平均を上回ることが要因である。</a:t>
          </a:r>
        </a:p>
        <a:p>
          <a:r>
            <a:rPr kumimoji="1" lang="ja-JP" altLang="en-US" sz="1300">
              <a:latin typeface="ＭＳ Ｐゴシック" panose="020B0600070205080204" pitchFamily="50" charset="-128"/>
              <a:ea typeface="ＭＳ Ｐゴシック" panose="020B0600070205080204" pitchFamily="50" charset="-128"/>
            </a:rPr>
            <a:t>今後においても、職員定数適正化及び社会情勢の変化に応じた給与水準の見直しを行う。</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102507</xdr:rowOff>
    </xdr:to>
    <xdr:cxnSp macro="">
      <xdr:nvCxnSpPr>
        <xdr:cNvPr id="62" name="直線コネクタ 61"/>
        <xdr:cNvCxnSpPr/>
      </xdr:nvCxnSpPr>
      <xdr:spPr>
        <a:xfrm flipV="1">
          <a:off x="4826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3"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4" name="直線コネクタ 63"/>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5"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6" name="直線コネクタ 65"/>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37</xdr:row>
      <xdr:rowOff>37193</xdr:rowOff>
    </xdr:to>
    <xdr:cxnSp macro="">
      <xdr:nvCxnSpPr>
        <xdr:cNvPr id="67" name="直線コネクタ 66"/>
        <xdr:cNvCxnSpPr/>
      </xdr:nvCxnSpPr>
      <xdr:spPr>
        <a:xfrm>
          <a:off x="3987800" y="63155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37</xdr:row>
      <xdr:rowOff>102507</xdr:rowOff>
    </xdr:to>
    <xdr:cxnSp macro="">
      <xdr:nvCxnSpPr>
        <xdr:cNvPr id="70" name="直線コネクタ 69"/>
        <xdr:cNvCxnSpPr/>
      </xdr:nvCxnSpPr>
      <xdr:spPr>
        <a:xfrm flipV="1">
          <a:off x="3098800" y="6315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68036</xdr:rowOff>
    </xdr:from>
    <xdr:to>
      <xdr:col>20</xdr:col>
      <xdr:colOff>38100</xdr:colOff>
      <xdr:row>35</xdr:row>
      <xdr:rowOff>169636</xdr:rowOff>
    </xdr:to>
    <xdr:sp macro="" textlink="">
      <xdr:nvSpPr>
        <xdr:cNvPr id="71" name="フローチャート: 判断 70"/>
        <xdr:cNvSpPr/>
      </xdr:nvSpPr>
      <xdr:spPr>
        <a:xfrm>
          <a:off x="3937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72" name="テキスト ボックス 71"/>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39</xdr:row>
      <xdr:rowOff>20865</xdr:rowOff>
    </xdr:to>
    <xdr:cxnSp macro="">
      <xdr:nvCxnSpPr>
        <xdr:cNvPr id="73" name="直線コネクタ 72"/>
        <xdr:cNvCxnSpPr/>
      </xdr:nvCxnSpPr>
      <xdr:spPr>
        <a:xfrm flipV="1">
          <a:off x="2209800" y="64461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2722</xdr:rowOff>
    </xdr:from>
    <xdr:to>
      <xdr:col>15</xdr:col>
      <xdr:colOff>149225</xdr:colOff>
      <xdr:row>35</xdr:row>
      <xdr:rowOff>104322</xdr:rowOff>
    </xdr:to>
    <xdr:sp macro="" textlink="">
      <xdr:nvSpPr>
        <xdr:cNvPr id="74" name="フローチャート: 判断 73"/>
        <xdr:cNvSpPr/>
      </xdr:nvSpPr>
      <xdr:spPr>
        <a:xfrm>
          <a:off x="3048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75" name="テキスト ボックス 74"/>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102507</xdr:rowOff>
    </xdr:from>
    <xdr:to>
      <xdr:col>11</xdr:col>
      <xdr:colOff>9525</xdr:colOff>
      <xdr:row>39</xdr:row>
      <xdr:rowOff>20865</xdr:rowOff>
    </xdr:to>
    <xdr:cxnSp macro="">
      <xdr:nvCxnSpPr>
        <xdr:cNvPr id="76" name="直線コネクタ 75"/>
        <xdr:cNvCxnSpPr/>
      </xdr:nvCxnSpPr>
      <xdr:spPr>
        <a:xfrm>
          <a:off x="1320800" y="64461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7" name="フローチャート: 判断 76"/>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8" name="テキスト ボックス 77"/>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79" name="フローチャート: 判断 78"/>
        <xdr:cNvSpPr/>
      </xdr:nvSpPr>
      <xdr:spPr>
        <a:xfrm>
          <a:off x="1270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80" name="テキスト ボックス 79"/>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6" name="楕円 85"/>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129920</xdr:rowOff>
    </xdr:from>
    <xdr:ext cx="762000" cy="259045"/>
    <xdr:sp macro="" textlink="">
      <xdr:nvSpPr>
        <xdr:cNvPr id="87" name="人件費該当値テキスト"/>
        <xdr:cNvSpPr txBox="1"/>
      </xdr:nvSpPr>
      <xdr:spPr>
        <a:xfrm>
          <a:off x="4914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8" name="楕円 87"/>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89" name="テキスト ボックス 88"/>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0" name="楕円 89"/>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138084</xdr:rowOff>
    </xdr:from>
    <xdr:ext cx="762000" cy="259045"/>
    <xdr:sp macro="" textlink="">
      <xdr:nvSpPr>
        <xdr:cNvPr id="91" name="テキスト ボックス 90"/>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141515</xdr:rowOff>
    </xdr:from>
    <xdr:to>
      <xdr:col>11</xdr:col>
      <xdr:colOff>60325</xdr:colOff>
      <xdr:row>39</xdr:row>
      <xdr:rowOff>71665</xdr:rowOff>
    </xdr:to>
    <xdr:sp macro="" textlink="">
      <xdr:nvSpPr>
        <xdr:cNvPr id="92" name="楕円 91"/>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56442</xdr:rowOff>
    </xdr:from>
    <xdr:ext cx="762000" cy="259045"/>
    <xdr:sp macro="" textlink="">
      <xdr:nvSpPr>
        <xdr:cNvPr id="93" name="テキスト ボックス 92"/>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94" name="楕円 93"/>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138084</xdr:rowOff>
    </xdr:from>
    <xdr:ext cx="762000" cy="259045"/>
    <xdr:sp macro="" textlink="">
      <xdr:nvSpPr>
        <xdr:cNvPr id="95" name="テキスト ボックス 94"/>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物件費に係る経常収支比率がグループ内平均を下回っているのは、光熱水費・内部事務費の節減や事務事業の見直し等により、需用費や委託料等の経費が他団体と比較して低くなっていることが要因である。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今後も効率的な事務執行を行い、経費節減に努める。</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1" name="直線コネクタ 120"/>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2"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3" name="直線コネクタ 122"/>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4"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5" name="直線コネクタ 124"/>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165100</xdr:rowOff>
    </xdr:to>
    <xdr:cxnSp macro="">
      <xdr:nvCxnSpPr>
        <xdr:cNvPr id="126" name="直線コネクタ 125"/>
        <xdr:cNvCxnSpPr/>
      </xdr:nvCxnSpPr>
      <xdr:spPr>
        <a:xfrm>
          <a:off x="15671800" y="252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7"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8" name="フローチャート: 判断 127"/>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165100</xdr:rowOff>
    </xdr:to>
    <xdr:cxnSp macro="">
      <xdr:nvCxnSpPr>
        <xdr:cNvPr id="129" name="直線コネクタ 128"/>
        <xdr:cNvCxnSpPr/>
      </xdr:nvCxnSpPr>
      <xdr:spPr>
        <a:xfrm flipV="1">
          <a:off x="14782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14</xdr:row>
      <xdr:rowOff>165100</xdr:rowOff>
    </xdr:to>
    <xdr:cxnSp macro="">
      <xdr:nvCxnSpPr>
        <xdr:cNvPr id="132" name="直線コネクタ 131"/>
        <xdr:cNvCxnSpPr/>
      </xdr:nvCxnSpPr>
      <xdr:spPr>
        <a:xfrm>
          <a:off x="13893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4" name="テキスト ボックス 133"/>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165100</xdr:rowOff>
    </xdr:to>
    <xdr:cxnSp macro="">
      <xdr:nvCxnSpPr>
        <xdr:cNvPr id="135" name="直線コネクタ 134"/>
        <xdr:cNvCxnSpPr/>
      </xdr:nvCxnSpPr>
      <xdr:spPr>
        <a:xfrm>
          <a:off x="13004800" y="245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6" name="フローチャート: 判断 135"/>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7" name="テキスト ボックス 136"/>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8" name="フローチャート: 判断 137"/>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39" name="テキスト ボックス 138"/>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5" name="楕円 144"/>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6"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7" name="楕円 146"/>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8" name="テキスト ボックス 147"/>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49" name="楕円 148"/>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0" name="テキスト ボックス 149"/>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1" name="楕円 150"/>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2" name="テキスト ボックス 151"/>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3" name="楕円 152"/>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4" name="テキスト ボックス 153"/>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扶助費に係る経常収支比率がグループ内平均を上回っているのは、他団体と比較して生活保護費が多いことが主要因である。</a:t>
          </a:r>
        </a:p>
        <a:p>
          <a:r>
            <a:rPr kumimoji="1" lang="ja-JP" altLang="en-US" sz="1300">
              <a:latin typeface="ＭＳ Ｐゴシック" panose="020B0600070205080204" pitchFamily="50" charset="-128"/>
              <a:ea typeface="ＭＳ Ｐゴシック" panose="020B0600070205080204" pitchFamily="50" charset="-128"/>
            </a:rPr>
            <a:t>令和元年度においても、指定難病医療費負担や精神障害者自立支援医療費負担の増等により、長期的に増加傾向にあり、引き続き各般の制度の適正な運用に努める。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69850</xdr:rowOff>
    </xdr:to>
    <xdr:cxnSp macro="">
      <xdr:nvCxnSpPr>
        <xdr:cNvPr id="177" name="直線コネクタ 176"/>
        <xdr:cNvCxnSpPr/>
      </xdr:nvCxnSpPr>
      <xdr:spPr>
        <a:xfrm flipV="1">
          <a:off x="4826000" y="9339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0" name="扶助費最大値テキスト"/>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1" name="直線コネクタ 180"/>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104140</xdr:rowOff>
    </xdr:to>
    <xdr:cxnSp macro="">
      <xdr:nvCxnSpPr>
        <xdr:cNvPr id="182" name="直線コネクタ 181"/>
        <xdr:cNvCxnSpPr/>
      </xdr:nvCxnSpPr>
      <xdr:spPr>
        <a:xfrm>
          <a:off x="3987800" y="968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3"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4" name="フローチャート: 判断 183"/>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81280</xdr:rowOff>
    </xdr:to>
    <xdr:cxnSp macro="">
      <xdr:nvCxnSpPr>
        <xdr:cNvPr id="185" name="直線コネクタ 184"/>
        <xdr:cNvCxnSpPr/>
      </xdr:nvCxnSpPr>
      <xdr:spPr>
        <a:xfrm>
          <a:off x="3098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6" name="フローチャート: 判断 185"/>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187" name="テキスト ボックス 186"/>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58420</xdr:rowOff>
    </xdr:to>
    <xdr:cxnSp macro="">
      <xdr:nvCxnSpPr>
        <xdr:cNvPr id="188" name="直線コネクタ 187"/>
        <xdr:cNvCxnSpPr/>
      </xdr:nvCxnSpPr>
      <xdr:spPr>
        <a:xfrm>
          <a:off x="2209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9" name="フローチャート: 判断 18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0" name="テキスト ボックス 189"/>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58420</xdr:rowOff>
    </xdr:to>
    <xdr:cxnSp macro="">
      <xdr:nvCxnSpPr>
        <xdr:cNvPr id="191" name="直線コネクタ 190"/>
        <xdr:cNvCxnSpPr/>
      </xdr:nvCxnSpPr>
      <xdr:spPr>
        <a:xfrm>
          <a:off x="1320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3" name="テキスト ボックス 19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194" name="フローチャート: 判断 193"/>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195" name="テキスト ボックス 194"/>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1" name="楕円 200"/>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2"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3" name="楕円 202"/>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116857</xdr:rowOff>
    </xdr:from>
    <xdr:ext cx="736600" cy="259045"/>
    <xdr:sp macro="" textlink="">
      <xdr:nvSpPr>
        <xdr:cNvPr id="204" name="テキスト ボックス 203"/>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5" name="楕円 204"/>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6" name="テキスト ボックス 205"/>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7" name="楕円 206"/>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8" name="テキスト ボックス 207"/>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09" name="楕円 208"/>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210" name="テキスト ボックス 209"/>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その他（維持補修費、繰出金、貸付金）に係る経常収支比率がグループ内平均を上回っているのは、平成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年度から繰出金へ変更した国民健康保険関係事業費が他団体と比べ多いことが主要因である。今後も効果検証や国・県・市町村間の役割分担の明確化等により見直しを図る。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4" name="テキスト ボックス 223"/>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6" name="テキスト ボックス 225"/>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8" name="テキスト ボックス 227"/>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0" name="テキスト ボックス 229"/>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2" name="テキスト ボックス 231"/>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4" name="テキスト ボックス 233"/>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50800</xdr:rowOff>
    </xdr:to>
    <xdr:cxnSp macro="">
      <xdr:nvCxnSpPr>
        <xdr:cNvPr id="236" name="直線コネクタ 235"/>
        <xdr:cNvCxnSpPr/>
      </xdr:nvCxnSpPr>
      <xdr:spPr>
        <a:xfrm flipV="1">
          <a:off x="16510000" y="9042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7"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8" name="直線コネクタ 237"/>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9"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0" name="直線コネクタ 239"/>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31750</xdr:rowOff>
    </xdr:to>
    <xdr:cxnSp macro="">
      <xdr:nvCxnSpPr>
        <xdr:cNvPr id="241" name="直線コネクタ 240"/>
        <xdr:cNvCxnSpPr/>
      </xdr:nvCxnSpPr>
      <xdr:spPr>
        <a:xfrm flipV="1">
          <a:off x="15671800" y="1010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2"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3" name="フローチャート: 判断 242"/>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59</xdr:row>
      <xdr:rowOff>31750</xdr:rowOff>
    </xdr:to>
    <xdr:cxnSp macro="">
      <xdr:nvCxnSpPr>
        <xdr:cNvPr id="244" name="直線コネクタ 243"/>
        <xdr:cNvCxnSpPr/>
      </xdr:nvCxnSpPr>
      <xdr:spPr>
        <a:xfrm>
          <a:off x="14782800" y="91567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45" name="フローチャート: 判断 244"/>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46" name="テキスト ボックス 24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127000</xdr:rowOff>
    </xdr:from>
    <xdr:to>
      <xdr:col>73</xdr:col>
      <xdr:colOff>180975</xdr:colOff>
      <xdr:row>53</xdr:row>
      <xdr:rowOff>69850</xdr:rowOff>
    </xdr:to>
    <xdr:cxnSp macro="">
      <xdr:nvCxnSpPr>
        <xdr:cNvPr id="247" name="直線コネクタ 246"/>
        <xdr:cNvCxnSpPr/>
      </xdr:nvCxnSpPr>
      <xdr:spPr>
        <a:xfrm>
          <a:off x="13893800" y="904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8" name="フローチャート: 判断 247"/>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9" name="テキスト ボックス 248"/>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127000</xdr:rowOff>
    </xdr:from>
    <xdr:to>
      <xdr:col>69</xdr:col>
      <xdr:colOff>92075</xdr:colOff>
      <xdr:row>52</xdr:row>
      <xdr:rowOff>165100</xdr:rowOff>
    </xdr:to>
    <xdr:cxnSp macro="">
      <xdr:nvCxnSpPr>
        <xdr:cNvPr id="250" name="直線コネクタ 249"/>
        <xdr:cNvCxnSpPr/>
      </xdr:nvCxnSpPr>
      <xdr:spPr>
        <a:xfrm flipV="1">
          <a:off x="13004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0</xdr:rowOff>
    </xdr:from>
    <xdr:to>
      <xdr:col>69</xdr:col>
      <xdr:colOff>142875</xdr:colOff>
      <xdr:row>54</xdr:row>
      <xdr:rowOff>101600</xdr:rowOff>
    </xdr:to>
    <xdr:sp macro="" textlink="">
      <xdr:nvSpPr>
        <xdr:cNvPr id="251" name="フローチャート: 判断 250"/>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52" name="テキスト ボックス 251"/>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3" name="フローチャート: 判断 252"/>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4" name="テキスト ボックス 253"/>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0" name="楕円 259"/>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1"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2" name="楕円 26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63" name="テキスト ボックス 26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64" name="楕円 263"/>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65" name="テキスト ボックス 264"/>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76200</xdr:rowOff>
    </xdr:from>
    <xdr:to>
      <xdr:col>69</xdr:col>
      <xdr:colOff>142875</xdr:colOff>
      <xdr:row>53</xdr:row>
      <xdr:rowOff>6350</xdr:rowOff>
    </xdr:to>
    <xdr:sp macro="" textlink="">
      <xdr:nvSpPr>
        <xdr:cNvPr id="266" name="楕円 265"/>
        <xdr:cNvSpPr/>
      </xdr:nvSpPr>
      <xdr:spPr>
        <a:xfrm>
          <a:off x="13843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67" name="テキスト ボックス 266"/>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68" name="楕円 267"/>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69" name="テキスト ボックス 268"/>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グループ内平均を上回っているのは、県立医科大学や県立病院への交付金・補助金が要因として考えられる。社会保障制度関係経費に係る補助費の増加により、長期的に増加傾向にあるが、県単独の補助金等について、従前よりその必要性を見極め、廃止や見直しを行っているところであり、今後も効果検証や行政と民間、国・県・市町村間の役割分担の明確化等により見直し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41</xdr:row>
      <xdr:rowOff>102507</xdr:rowOff>
    </xdr:to>
    <xdr:cxnSp macro="">
      <xdr:nvCxnSpPr>
        <xdr:cNvPr id="297" name="直線コネクタ 296"/>
        <xdr:cNvCxnSpPr/>
      </xdr:nvCxnSpPr>
      <xdr:spPr>
        <a:xfrm flipV="1">
          <a:off x="16510000" y="56297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8"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9" name="直線コネクタ 298"/>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00"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01" name="直線コネクタ 300"/>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143328</xdr:rowOff>
    </xdr:from>
    <xdr:to>
      <xdr:col>82</xdr:col>
      <xdr:colOff>107950</xdr:colOff>
      <xdr:row>39</xdr:row>
      <xdr:rowOff>118835</xdr:rowOff>
    </xdr:to>
    <xdr:cxnSp macro="">
      <xdr:nvCxnSpPr>
        <xdr:cNvPr id="302" name="直線コネクタ 301"/>
        <xdr:cNvCxnSpPr/>
      </xdr:nvCxnSpPr>
      <xdr:spPr>
        <a:xfrm>
          <a:off x="15671800" y="66584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166205</xdr:rowOff>
    </xdr:from>
    <xdr:ext cx="762000" cy="259045"/>
    <xdr:sp macro="" textlink="">
      <xdr:nvSpPr>
        <xdr:cNvPr id="303" name="補助費等平均値テキスト"/>
        <xdr:cNvSpPr txBox="1"/>
      </xdr:nvSpPr>
      <xdr:spPr>
        <a:xfrm>
          <a:off x="16598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04" name="フローチャート: 判断 303"/>
        <xdr:cNvSpPr/>
      </xdr:nvSpPr>
      <xdr:spPr>
        <a:xfrm>
          <a:off x="16459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143328</xdr:rowOff>
    </xdr:from>
    <xdr:to>
      <xdr:col>78</xdr:col>
      <xdr:colOff>69850</xdr:colOff>
      <xdr:row>40</xdr:row>
      <xdr:rowOff>61685</xdr:rowOff>
    </xdr:to>
    <xdr:cxnSp macro="">
      <xdr:nvCxnSpPr>
        <xdr:cNvPr id="305" name="直線コネクタ 304"/>
        <xdr:cNvCxnSpPr/>
      </xdr:nvCxnSpPr>
      <xdr:spPr>
        <a:xfrm flipV="1">
          <a:off x="14782800" y="66584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6" name="フローチャート: 判断 30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07" name="テキスト ボックス 30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135165</xdr:rowOff>
    </xdr:from>
    <xdr:to>
      <xdr:col>73</xdr:col>
      <xdr:colOff>180975</xdr:colOff>
      <xdr:row>40</xdr:row>
      <xdr:rowOff>61685</xdr:rowOff>
    </xdr:to>
    <xdr:cxnSp macro="">
      <xdr:nvCxnSpPr>
        <xdr:cNvPr id="308" name="直線コネクタ 307"/>
        <xdr:cNvCxnSpPr/>
      </xdr:nvCxnSpPr>
      <xdr:spPr>
        <a:xfrm>
          <a:off x="13893800" y="68217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108857</xdr:rowOff>
    </xdr:from>
    <xdr:to>
      <xdr:col>74</xdr:col>
      <xdr:colOff>31750</xdr:colOff>
      <xdr:row>39</xdr:row>
      <xdr:rowOff>39007</xdr:rowOff>
    </xdr:to>
    <xdr:sp macro="" textlink="">
      <xdr:nvSpPr>
        <xdr:cNvPr id="309" name="フローチャート: 判断 308"/>
        <xdr:cNvSpPr/>
      </xdr:nvSpPr>
      <xdr:spPr>
        <a:xfrm>
          <a:off x="1473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49184</xdr:rowOff>
    </xdr:from>
    <xdr:ext cx="762000" cy="259045"/>
    <xdr:sp macro="" textlink="">
      <xdr:nvSpPr>
        <xdr:cNvPr id="310" name="テキスト ボックス 309"/>
        <xdr:cNvSpPr txBox="1"/>
      </xdr:nvSpPr>
      <xdr:spPr>
        <a:xfrm>
          <a:off x="1440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39</xdr:row>
      <xdr:rowOff>135165</xdr:rowOff>
    </xdr:to>
    <xdr:cxnSp macro="">
      <xdr:nvCxnSpPr>
        <xdr:cNvPr id="311" name="直線コネクタ 310"/>
        <xdr:cNvCxnSpPr/>
      </xdr:nvCxnSpPr>
      <xdr:spPr>
        <a:xfrm>
          <a:off x="13004800" y="66747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68036</xdr:rowOff>
    </xdr:from>
    <xdr:to>
      <xdr:col>69</xdr:col>
      <xdr:colOff>142875</xdr:colOff>
      <xdr:row>37</xdr:row>
      <xdr:rowOff>169636</xdr:rowOff>
    </xdr:to>
    <xdr:sp macro="" textlink="">
      <xdr:nvSpPr>
        <xdr:cNvPr id="312" name="フローチャート: 判断 311"/>
        <xdr:cNvSpPr/>
      </xdr:nvSpPr>
      <xdr:spPr>
        <a:xfrm>
          <a:off x="138430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8363</xdr:rowOff>
    </xdr:from>
    <xdr:ext cx="762000" cy="259045"/>
    <xdr:sp macro="" textlink="">
      <xdr:nvSpPr>
        <xdr:cNvPr id="313" name="テキスト ボックス 312"/>
        <xdr:cNvSpPr txBox="1"/>
      </xdr:nvSpPr>
      <xdr:spPr>
        <a:xfrm>
          <a:off x="13512800" y="618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108857</xdr:rowOff>
    </xdr:from>
    <xdr:to>
      <xdr:col>65</xdr:col>
      <xdr:colOff>53975</xdr:colOff>
      <xdr:row>37</xdr:row>
      <xdr:rowOff>39007</xdr:rowOff>
    </xdr:to>
    <xdr:sp macro="" textlink="">
      <xdr:nvSpPr>
        <xdr:cNvPr id="314" name="フローチャート: 判断 313"/>
        <xdr:cNvSpPr/>
      </xdr:nvSpPr>
      <xdr:spPr>
        <a:xfrm>
          <a:off x="12954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49184</xdr:rowOff>
    </xdr:from>
    <xdr:ext cx="762000" cy="259045"/>
    <xdr:sp macro="" textlink="">
      <xdr:nvSpPr>
        <xdr:cNvPr id="315" name="テキスト ボックス 314"/>
        <xdr:cNvSpPr txBox="1"/>
      </xdr:nvSpPr>
      <xdr:spPr>
        <a:xfrm>
          <a:off x="12623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68035</xdr:rowOff>
    </xdr:from>
    <xdr:to>
      <xdr:col>82</xdr:col>
      <xdr:colOff>158750</xdr:colOff>
      <xdr:row>39</xdr:row>
      <xdr:rowOff>169635</xdr:rowOff>
    </xdr:to>
    <xdr:sp macro="" textlink="">
      <xdr:nvSpPr>
        <xdr:cNvPr id="321" name="楕円 320"/>
        <xdr:cNvSpPr/>
      </xdr:nvSpPr>
      <xdr:spPr>
        <a:xfrm>
          <a:off x="16459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40112</xdr:rowOff>
    </xdr:from>
    <xdr:ext cx="762000" cy="259045"/>
    <xdr:sp macro="" textlink="">
      <xdr:nvSpPr>
        <xdr:cNvPr id="322" name="補助費等該当値テキスト"/>
        <xdr:cNvSpPr txBox="1"/>
      </xdr:nvSpPr>
      <xdr:spPr>
        <a:xfrm>
          <a:off x="16598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92528</xdr:rowOff>
    </xdr:from>
    <xdr:to>
      <xdr:col>78</xdr:col>
      <xdr:colOff>120650</xdr:colOff>
      <xdr:row>39</xdr:row>
      <xdr:rowOff>22678</xdr:rowOff>
    </xdr:to>
    <xdr:sp macro="" textlink="">
      <xdr:nvSpPr>
        <xdr:cNvPr id="323" name="楕円 322"/>
        <xdr:cNvSpPr/>
      </xdr:nvSpPr>
      <xdr:spPr>
        <a:xfrm>
          <a:off x="15621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7455</xdr:rowOff>
    </xdr:from>
    <xdr:ext cx="736600" cy="259045"/>
    <xdr:sp macro="" textlink="">
      <xdr:nvSpPr>
        <xdr:cNvPr id="324" name="テキスト ボックス 323"/>
        <xdr:cNvSpPr txBox="1"/>
      </xdr:nvSpPr>
      <xdr:spPr>
        <a:xfrm>
          <a:off x="15290800" y="669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10885</xdr:rowOff>
    </xdr:from>
    <xdr:to>
      <xdr:col>74</xdr:col>
      <xdr:colOff>31750</xdr:colOff>
      <xdr:row>40</xdr:row>
      <xdr:rowOff>112485</xdr:rowOff>
    </xdr:to>
    <xdr:sp macro="" textlink="">
      <xdr:nvSpPr>
        <xdr:cNvPr id="325" name="楕円 324"/>
        <xdr:cNvSpPr/>
      </xdr:nvSpPr>
      <xdr:spPr>
        <a:xfrm>
          <a:off x="14732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97262</xdr:rowOff>
    </xdr:from>
    <xdr:ext cx="762000" cy="259045"/>
    <xdr:sp macro="" textlink="">
      <xdr:nvSpPr>
        <xdr:cNvPr id="326" name="テキスト ボックス 325"/>
        <xdr:cNvSpPr txBox="1"/>
      </xdr:nvSpPr>
      <xdr:spPr>
        <a:xfrm>
          <a:off x="14401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84365</xdr:rowOff>
    </xdr:from>
    <xdr:to>
      <xdr:col>69</xdr:col>
      <xdr:colOff>142875</xdr:colOff>
      <xdr:row>40</xdr:row>
      <xdr:rowOff>14515</xdr:rowOff>
    </xdr:to>
    <xdr:sp macro="" textlink="">
      <xdr:nvSpPr>
        <xdr:cNvPr id="327" name="楕円 326"/>
        <xdr:cNvSpPr/>
      </xdr:nvSpPr>
      <xdr:spPr>
        <a:xfrm>
          <a:off x="13843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170742</xdr:rowOff>
    </xdr:from>
    <xdr:ext cx="762000" cy="259045"/>
    <xdr:sp macro="" textlink="">
      <xdr:nvSpPr>
        <xdr:cNvPr id="328" name="テキスト ボックス 327"/>
        <xdr:cNvSpPr txBox="1"/>
      </xdr:nvSpPr>
      <xdr:spPr>
        <a:xfrm>
          <a:off x="13512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108857</xdr:rowOff>
    </xdr:from>
    <xdr:to>
      <xdr:col>65</xdr:col>
      <xdr:colOff>53975</xdr:colOff>
      <xdr:row>39</xdr:row>
      <xdr:rowOff>39007</xdr:rowOff>
    </xdr:to>
    <xdr:sp macro="" textlink="">
      <xdr:nvSpPr>
        <xdr:cNvPr id="329" name="楕円 328"/>
        <xdr:cNvSpPr/>
      </xdr:nvSpPr>
      <xdr:spPr>
        <a:xfrm>
          <a:off x="1295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23784</xdr:rowOff>
    </xdr:from>
    <xdr:ext cx="762000" cy="259045"/>
    <xdr:sp macro="" textlink="">
      <xdr:nvSpPr>
        <xdr:cNvPr id="330" name="テキスト ボックス 329"/>
        <xdr:cNvSpPr txBox="1"/>
      </xdr:nvSpPr>
      <xdr:spPr>
        <a:xfrm>
          <a:off x="12623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後年度の公債費負担を軽減するため、通常債発行額の抑制に努めるとともに、通常債を発行する際には財源的に有利なものを活用してきた結果、公債費に係る経常収支比率はグループ内で最も低くなっている。</a:t>
          </a:r>
        </a:p>
        <a:p>
          <a:r>
            <a:rPr kumimoji="1" lang="ja-JP" altLang="en-US" sz="1100">
              <a:latin typeface="ＭＳ Ｐゴシック" panose="020B0600070205080204" pitchFamily="50" charset="-128"/>
              <a:ea typeface="ＭＳ Ｐゴシック" panose="020B0600070205080204" pitchFamily="50" charset="-128"/>
            </a:rPr>
            <a:t>なお、令和元年度においては、臨時財政対策債に係る元金償還額は増加したものの、借入利率の低下により支払利子が減少したため、前年度より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ポイント減少している。</a:t>
          </a:r>
        </a:p>
        <a:p>
          <a:r>
            <a:rPr kumimoji="1" lang="ja-JP" altLang="en-US" sz="1100">
              <a:latin typeface="ＭＳ Ｐゴシック" panose="020B0600070205080204" pitchFamily="50" charset="-128"/>
              <a:ea typeface="ＭＳ Ｐゴシック" panose="020B0600070205080204" pitchFamily="50" charset="-128"/>
            </a:rPr>
            <a:t>今後も引き続き、公共事業の選択と集中の徹底等により通常債の発行を抑制するとともに、財源的に有利な通常債の発行に努める。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146050</xdr:rowOff>
    </xdr:from>
    <xdr:to>
      <xdr:col>24</xdr:col>
      <xdr:colOff>25400</xdr:colOff>
      <xdr:row>82</xdr:row>
      <xdr:rowOff>50800</xdr:rowOff>
    </xdr:to>
    <xdr:cxnSp macro="">
      <xdr:nvCxnSpPr>
        <xdr:cNvPr id="356" name="直線コネクタ 355"/>
        <xdr:cNvCxnSpPr/>
      </xdr:nvCxnSpPr>
      <xdr:spPr>
        <a:xfrm flipV="1">
          <a:off x="4826000" y="124904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7"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8" name="直線コネクタ 357"/>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60977</xdr:rowOff>
    </xdr:from>
    <xdr:ext cx="762000" cy="259045"/>
    <xdr:sp macro="" textlink="">
      <xdr:nvSpPr>
        <xdr:cNvPr id="359" name="公債費最大値テキスト"/>
        <xdr:cNvSpPr txBox="1"/>
      </xdr:nvSpPr>
      <xdr:spPr>
        <a:xfrm>
          <a:off x="4914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146050</xdr:rowOff>
    </xdr:from>
    <xdr:to>
      <xdr:col>24</xdr:col>
      <xdr:colOff>114300</xdr:colOff>
      <xdr:row>72</xdr:row>
      <xdr:rowOff>146050</xdr:rowOff>
    </xdr:to>
    <xdr:cxnSp macro="">
      <xdr:nvCxnSpPr>
        <xdr:cNvPr id="360" name="直線コネクタ 359"/>
        <xdr:cNvCxnSpPr/>
      </xdr:nvCxnSpPr>
      <xdr:spPr>
        <a:xfrm>
          <a:off x="4737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146050</xdr:rowOff>
    </xdr:from>
    <xdr:to>
      <xdr:col>24</xdr:col>
      <xdr:colOff>25400</xdr:colOff>
      <xdr:row>73</xdr:row>
      <xdr:rowOff>31750</xdr:rowOff>
    </xdr:to>
    <xdr:cxnSp macro="">
      <xdr:nvCxnSpPr>
        <xdr:cNvPr id="361" name="直線コネクタ 360"/>
        <xdr:cNvCxnSpPr/>
      </xdr:nvCxnSpPr>
      <xdr:spPr>
        <a:xfrm flipV="1">
          <a:off x="3987800" y="12490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62" name="公債費平均値テキスト"/>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63" name="フローチャート: 判断 362"/>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75</xdr:row>
      <xdr:rowOff>146050</xdr:rowOff>
    </xdr:to>
    <xdr:cxnSp macro="">
      <xdr:nvCxnSpPr>
        <xdr:cNvPr id="364" name="直線コネクタ 363"/>
        <xdr:cNvCxnSpPr/>
      </xdr:nvCxnSpPr>
      <xdr:spPr>
        <a:xfrm flipV="1">
          <a:off x="3098800" y="125476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65" name="フローチャート: 判断 36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66" name="テキスト ボックス 36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146050</xdr:rowOff>
    </xdr:to>
    <xdr:cxnSp macro="">
      <xdr:nvCxnSpPr>
        <xdr:cNvPr id="367" name="直線コネクタ 366"/>
        <xdr:cNvCxnSpPr/>
      </xdr:nvCxnSpPr>
      <xdr:spPr>
        <a:xfrm flipV="1">
          <a:off x="2209800" y="13004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8" name="フローチャート: 判断 367"/>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69" name="テキスト ボックス 368"/>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76</xdr:row>
      <xdr:rowOff>146050</xdr:rowOff>
    </xdr:to>
    <xdr:cxnSp macro="">
      <xdr:nvCxnSpPr>
        <xdr:cNvPr id="370" name="直線コネクタ 369"/>
        <xdr:cNvCxnSpPr/>
      </xdr:nvCxnSpPr>
      <xdr:spPr>
        <a:xfrm>
          <a:off x="1320800" y="129286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152400</xdr:rowOff>
    </xdr:from>
    <xdr:to>
      <xdr:col>11</xdr:col>
      <xdr:colOff>60325</xdr:colOff>
      <xdr:row>79</xdr:row>
      <xdr:rowOff>82550</xdr:rowOff>
    </xdr:to>
    <xdr:sp macro="" textlink="">
      <xdr:nvSpPr>
        <xdr:cNvPr id="371" name="フローチャート: 判断 370"/>
        <xdr:cNvSpPr/>
      </xdr:nvSpPr>
      <xdr:spPr>
        <a:xfrm>
          <a:off x="2159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72" name="テキスト ボックス 371"/>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373" name="フローチャート: 判断 372"/>
        <xdr:cNvSpPr/>
      </xdr:nvSpPr>
      <xdr:spPr>
        <a:xfrm>
          <a:off x="1270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86377</xdr:rowOff>
    </xdr:from>
    <xdr:ext cx="762000" cy="259045"/>
    <xdr:sp macro="" textlink="">
      <xdr:nvSpPr>
        <xdr:cNvPr id="374" name="テキスト ボックス 373"/>
        <xdr:cNvSpPr txBox="1"/>
      </xdr:nvSpPr>
      <xdr:spPr>
        <a:xfrm>
          <a:off x="939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95250</xdr:rowOff>
    </xdr:from>
    <xdr:to>
      <xdr:col>24</xdr:col>
      <xdr:colOff>76200</xdr:colOff>
      <xdr:row>73</xdr:row>
      <xdr:rowOff>25400</xdr:rowOff>
    </xdr:to>
    <xdr:sp macro="" textlink="">
      <xdr:nvSpPr>
        <xdr:cNvPr id="380" name="楕円 379"/>
        <xdr:cNvSpPr/>
      </xdr:nvSpPr>
      <xdr:spPr>
        <a:xfrm>
          <a:off x="4775200" y="1243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3827</xdr:rowOff>
    </xdr:from>
    <xdr:ext cx="762000" cy="259045"/>
    <xdr:sp macro="" textlink="">
      <xdr:nvSpPr>
        <xdr:cNvPr id="381" name="公債費該当値テキスト"/>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152400</xdr:rowOff>
    </xdr:from>
    <xdr:to>
      <xdr:col>20</xdr:col>
      <xdr:colOff>38100</xdr:colOff>
      <xdr:row>73</xdr:row>
      <xdr:rowOff>82550</xdr:rowOff>
    </xdr:to>
    <xdr:sp macro="" textlink="">
      <xdr:nvSpPr>
        <xdr:cNvPr id="382" name="楕円 381"/>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92727</xdr:rowOff>
    </xdr:from>
    <xdr:ext cx="736600" cy="259045"/>
    <xdr:sp macro="" textlink="">
      <xdr:nvSpPr>
        <xdr:cNvPr id="383" name="テキスト ボックス 382"/>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4" name="楕円 383"/>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5" name="テキスト ボックス 384"/>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6" name="楕円 385"/>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7" name="テキスト ボックス 386"/>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88" name="楕円 387"/>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89" name="テキスト ボックス 388"/>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公債費以外に係る経常収支比率がグループ内平均を上回っているのは、補助費等が他団体と比べて高いことによる。今後も補助金の見直し等を行い、経常的な経費の抑制に努める。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81</xdr:row>
      <xdr:rowOff>127000</xdr:rowOff>
    </xdr:to>
    <xdr:cxnSp macro="">
      <xdr:nvCxnSpPr>
        <xdr:cNvPr id="415" name="直線コネクタ 414"/>
        <xdr:cNvCxnSpPr/>
      </xdr:nvCxnSpPr>
      <xdr:spPr>
        <a:xfrm flipV="1">
          <a:off x="16510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99077</xdr:rowOff>
    </xdr:from>
    <xdr:ext cx="762000" cy="259045"/>
    <xdr:sp macro="" textlink="">
      <xdr:nvSpPr>
        <xdr:cNvPr id="416" name="公債費以外最小値テキスト"/>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127000</xdr:rowOff>
    </xdr:from>
    <xdr:to>
      <xdr:col>82</xdr:col>
      <xdr:colOff>196850</xdr:colOff>
      <xdr:row>81</xdr:row>
      <xdr:rowOff>127000</xdr:rowOff>
    </xdr:to>
    <xdr:cxnSp macro="">
      <xdr:nvCxnSpPr>
        <xdr:cNvPr id="417" name="直線コネクタ 416"/>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8" name="公債費以外最大値テキスト"/>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9" name="直線コネクタ 418"/>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79</xdr:row>
      <xdr:rowOff>69850</xdr:rowOff>
    </xdr:to>
    <xdr:cxnSp macro="">
      <xdr:nvCxnSpPr>
        <xdr:cNvPr id="420" name="直線コネクタ 419"/>
        <xdr:cNvCxnSpPr/>
      </xdr:nvCxnSpPr>
      <xdr:spPr>
        <a:xfrm>
          <a:off x="15671800" y="13385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111777</xdr:rowOff>
    </xdr:from>
    <xdr:ext cx="762000" cy="259045"/>
    <xdr:sp macro="" textlink="">
      <xdr:nvSpPr>
        <xdr:cNvPr id="421" name="公債費以外平均値テキスト"/>
        <xdr:cNvSpPr txBox="1"/>
      </xdr:nvSpPr>
      <xdr:spPr>
        <a:xfrm>
          <a:off x="16598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22" name="フローチャート: 判断 42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12700</xdr:rowOff>
    </xdr:to>
    <xdr:cxnSp macro="">
      <xdr:nvCxnSpPr>
        <xdr:cNvPr id="423" name="直線コネクタ 422"/>
        <xdr:cNvCxnSpPr/>
      </xdr:nvCxnSpPr>
      <xdr:spPr>
        <a:xfrm>
          <a:off x="14782800" y="1327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114300</xdr:rowOff>
    </xdr:from>
    <xdr:to>
      <xdr:col>78</xdr:col>
      <xdr:colOff>120650</xdr:colOff>
      <xdr:row>76</xdr:row>
      <xdr:rowOff>44450</xdr:rowOff>
    </xdr:to>
    <xdr:sp macro="" textlink="">
      <xdr:nvSpPr>
        <xdr:cNvPr id="424" name="フローチャート: 判断 423"/>
        <xdr:cNvSpPr/>
      </xdr:nvSpPr>
      <xdr:spPr>
        <a:xfrm>
          <a:off x="156210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54627</xdr:rowOff>
    </xdr:from>
    <xdr:ext cx="736600" cy="259045"/>
    <xdr:sp macro="" textlink="">
      <xdr:nvSpPr>
        <xdr:cNvPr id="425" name="テキスト ボックス 424"/>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77</xdr:row>
      <xdr:rowOff>69850</xdr:rowOff>
    </xdr:to>
    <xdr:cxnSp macro="">
      <xdr:nvCxnSpPr>
        <xdr:cNvPr id="426" name="直線コネクタ 425"/>
        <xdr:cNvCxnSpPr/>
      </xdr:nvCxnSpPr>
      <xdr:spPr>
        <a:xfrm>
          <a:off x="13893800" y="1325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7" name="フローチャート: 判断 426"/>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8" name="テキスト ボックス 427"/>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xdr:rowOff>
    </xdr:from>
    <xdr:to>
      <xdr:col>69</xdr:col>
      <xdr:colOff>92075</xdr:colOff>
      <xdr:row>77</xdr:row>
      <xdr:rowOff>50800</xdr:rowOff>
    </xdr:to>
    <xdr:cxnSp macro="">
      <xdr:nvCxnSpPr>
        <xdr:cNvPr id="429" name="直線コネクタ 428"/>
        <xdr:cNvCxnSpPr/>
      </xdr:nvCxnSpPr>
      <xdr:spPr>
        <a:xfrm>
          <a:off x="13004800" y="128714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0" name="フローチャート: 判断 429"/>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1" name="テキスト ボックス 430"/>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0</xdr:rowOff>
    </xdr:from>
    <xdr:to>
      <xdr:col>65</xdr:col>
      <xdr:colOff>53975</xdr:colOff>
      <xdr:row>73</xdr:row>
      <xdr:rowOff>101600</xdr:rowOff>
    </xdr:to>
    <xdr:sp macro="" textlink="">
      <xdr:nvSpPr>
        <xdr:cNvPr id="432" name="フローチャート: 判断 431"/>
        <xdr:cNvSpPr/>
      </xdr:nvSpPr>
      <xdr:spPr>
        <a:xfrm>
          <a:off x="12954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111777</xdr:rowOff>
    </xdr:from>
    <xdr:ext cx="762000" cy="259045"/>
    <xdr:sp macro="" textlink="">
      <xdr:nvSpPr>
        <xdr:cNvPr id="433" name="テキスト ボックス 432"/>
        <xdr:cNvSpPr txBox="1"/>
      </xdr:nvSpPr>
      <xdr:spPr>
        <a:xfrm>
          <a:off x="12623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39" name="楕円 438"/>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40"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1" name="楕円 440"/>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2" name="テキスト ボックス 441"/>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3" name="楕円 442"/>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4" name="テキスト ボックス 443"/>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0</xdr:rowOff>
    </xdr:from>
    <xdr:to>
      <xdr:col>69</xdr:col>
      <xdr:colOff>142875</xdr:colOff>
      <xdr:row>77</xdr:row>
      <xdr:rowOff>101600</xdr:rowOff>
    </xdr:to>
    <xdr:sp macro="" textlink="">
      <xdr:nvSpPr>
        <xdr:cNvPr id="445" name="楕円 444"/>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86377</xdr:rowOff>
    </xdr:from>
    <xdr:ext cx="762000" cy="259045"/>
    <xdr:sp macro="" textlink="">
      <xdr:nvSpPr>
        <xdr:cNvPr id="446" name="テキスト ボックス 445"/>
        <xdr:cNvSpPr txBox="1"/>
      </xdr:nvSpPr>
      <xdr:spPr>
        <a:xfrm>
          <a:off x="13512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133350</xdr:rowOff>
    </xdr:from>
    <xdr:to>
      <xdr:col>65</xdr:col>
      <xdr:colOff>53975</xdr:colOff>
      <xdr:row>75</xdr:row>
      <xdr:rowOff>63500</xdr:rowOff>
    </xdr:to>
    <xdr:sp macro="" textlink="">
      <xdr:nvSpPr>
        <xdr:cNvPr id="447" name="楕円 446"/>
        <xdr:cNvSpPr/>
      </xdr:nvSpPr>
      <xdr:spPr>
        <a:xfrm>
          <a:off x="12954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48277</xdr:rowOff>
    </xdr:from>
    <xdr:ext cx="762000" cy="259045"/>
    <xdr:sp macro="" textlink="">
      <xdr:nvSpPr>
        <xdr:cNvPr id="448" name="テキスト ボックス 447"/>
        <xdr:cNvSpPr txBox="1"/>
      </xdr:nvSpPr>
      <xdr:spPr>
        <a:xfrm>
          <a:off x="12623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20353</xdr:rowOff>
    </xdr:from>
    <xdr:to>
      <xdr:col>29</xdr:col>
      <xdr:colOff>127000</xdr:colOff>
      <xdr:row>20</xdr:row>
      <xdr:rowOff>73845</xdr:rowOff>
    </xdr:to>
    <xdr:cxnSp macro="">
      <xdr:nvCxnSpPr>
        <xdr:cNvPr id="47" name="直線コネクタ 46"/>
        <xdr:cNvCxnSpPr/>
      </xdr:nvCxnSpPr>
      <xdr:spPr bwMode="auto">
        <a:xfrm flipV="1">
          <a:off x="5651500" y="2125378"/>
          <a:ext cx="0" cy="142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45922</xdr:rowOff>
    </xdr:from>
    <xdr:ext cx="762000" cy="259045"/>
    <xdr:sp macro="" textlink="">
      <xdr:nvSpPr>
        <xdr:cNvPr id="48" name="人口1人当たり決算額の推移最小値テキスト130"/>
        <xdr:cNvSpPr txBox="1"/>
      </xdr:nvSpPr>
      <xdr:spPr>
        <a:xfrm>
          <a:off x="5740400" y="35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73845</xdr:rowOff>
    </xdr:from>
    <xdr:to>
      <xdr:col>30</xdr:col>
      <xdr:colOff>25400</xdr:colOff>
      <xdr:row>20</xdr:row>
      <xdr:rowOff>73845</xdr:rowOff>
    </xdr:to>
    <xdr:cxnSp macro="">
      <xdr:nvCxnSpPr>
        <xdr:cNvPr id="49" name="直線コネクタ 48"/>
        <xdr:cNvCxnSpPr/>
      </xdr:nvCxnSpPr>
      <xdr:spPr bwMode="auto">
        <a:xfrm>
          <a:off x="5562600" y="355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106730</xdr:rowOff>
    </xdr:from>
    <xdr:ext cx="762000" cy="259045"/>
    <xdr:sp macro="" textlink="">
      <xdr:nvSpPr>
        <xdr:cNvPr id="50" name="人口1人当たり決算額の推移最大値テキスト130"/>
        <xdr:cNvSpPr txBox="1"/>
      </xdr:nvSpPr>
      <xdr:spPr>
        <a:xfrm>
          <a:off x="5740400" y="18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20353</xdr:rowOff>
    </xdr:from>
    <xdr:to>
      <xdr:col>30</xdr:col>
      <xdr:colOff>25400</xdr:colOff>
      <xdr:row>12</xdr:row>
      <xdr:rowOff>20353</xdr:rowOff>
    </xdr:to>
    <xdr:cxnSp macro="">
      <xdr:nvCxnSpPr>
        <xdr:cNvPr id="51" name="直線コネクタ 50"/>
        <xdr:cNvCxnSpPr/>
      </xdr:nvCxnSpPr>
      <xdr:spPr bwMode="auto">
        <a:xfrm>
          <a:off x="5562600" y="2125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51736</xdr:rowOff>
    </xdr:from>
    <xdr:to>
      <xdr:col>29</xdr:col>
      <xdr:colOff>127000</xdr:colOff>
      <xdr:row>19</xdr:row>
      <xdr:rowOff>60031</xdr:rowOff>
    </xdr:to>
    <xdr:cxnSp macro="">
      <xdr:nvCxnSpPr>
        <xdr:cNvPr id="52" name="直線コネクタ 51"/>
        <xdr:cNvCxnSpPr/>
      </xdr:nvCxnSpPr>
      <xdr:spPr bwMode="auto">
        <a:xfrm flipV="1">
          <a:off x="5003800" y="3356911"/>
          <a:ext cx="647700" cy="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69519</xdr:rowOff>
    </xdr:from>
    <xdr:ext cx="762000" cy="259045"/>
    <xdr:sp macro="" textlink="">
      <xdr:nvSpPr>
        <xdr:cNvPr id="53" name="人口1人当たり決算額の推移平均値テキスト130"/>
        <xdr:cNvSpPr txBox="1"/>
      </xdr:nvSpPr>
      <xdr:spPr>
        <a:xfrm>
          <a:off x="5740400" y="286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52992</xdr:rowOff>
    </xdr:from>
    <xdr:to>
      <xdr:col>29</xdr:col>
      <xdr:colOff>177800</xdr:colOff>
      <xdr:row>17</xdr:row>
      <xdr:rowOff>154592</xdr:rowOff>
    </xdr:to>
    <xdr:sp macro="" textlink="">
      <xdr:nvSpPr>
        <xdr:cNvPr id="54" name="フローチャート: 判断 53"/>
        <xdr:cNvSpPr/>
      </xdr:nvSpPr>
      <xdr:spPr bwMode="auto">
        <a:xfrm>
          <a:off x="56007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60031</xdr:rowOff>
    </xdr:from>
    <xdr:to>
      <xdr:col>26</xdr:col>
      <xdr:colOff>50800</xdr:colOff>
      <xdr:row>19</xdr:row>
      <xdr:rowOff>75315</xdr:rowOff>
    </xdr:to>
    <xdr:cxnSp macro="">
      <xdr:nvCxnSpPr>
        <xdr:cNvPr id="55" name="直線コネクタ 54"/>
        <xdr:cNvCxnSpPr/>
      </xdr:nvCxnSpPr>
      <xdr:spPr bwMode="auto">
        <a:xfrm flipV="1">
          <a:off x="4305300" y="3365206"/>
          <a:ext cx="698500" cy="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61156</xdr:rowOff>
    </xdr:from>
    <xdr:to>
      <xdr:col>26</xdr:col>
      <xdr:colOff>101600</xdr:colOff>
      <xdr:row>17</xdr:row>
      <xdr:rowOff>162756</xdr:rowOff>
    </xdr:to>
    <xdr:sp macro="" textlink="">
      <xdr:nvSpPr>
        <xdr:cNvPr id="56" name="フローチャート: 判断 55"/>
        <xdr:cNvSpPr/>
      </xdr:nvSpPr>
      <xdr:spPr bwMode="auto">
        <a:xfrm>
          <a:off x="4953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1483</xdr:rowOff>
    </xdr:from>
    <xdr:ext cx="736600" cy="259045"/>
    <xdr:sp macro="" textlink="">
      <xdr:nvSpPr>
        <xdr:cNvPr id="57" name="テキスト ボックス 56"/>
        <xdr:cNvSpPr txBox="1"/>
      </xdr:nvSpPr>
      <xdr:spPr>
        <a:xfrm>
          <a:off x="4622800" y="2792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75315</xdr:rowOff>
    </xdr:from>
    <xdr:to>
      <xdr:col>22</xdr:col>
      <xdr:colOff>114300</xdr:colOff>
      <xdr:row>19</xdr:row>
      <xdr:rowOff>97162</xdr:rowOff>
    </xdr:to>
    <xdr:cxnSp macro="">
      <xdr:nvCxnSpPr>
        <xdr:cNvPr id="58" name="直線コネクタ 57"/>
        <xdr:cNvCxnSpPr/>
      </xdr:nvCxnSpPr>
      <xdr:spPr bwMode="auto">
        <a:xfrm flipV="1">
          <a:off x="3606800" y="3380490"/>
          <a:ext cx="698500" cy="2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68243</xdr:rowOff>
    </xdr:from>
    <xdr:to>
      <xdr:col>22</xdr:col>
      <xdr:colOff>165100</xdr:colOff>
      <xdr:row>17</xdr:row>
      <xdr:rowOff>169843</xdr:rowOff>
    </xdr:to>
    <xdr:sp macro="" textlink="">
      <xdr:nvSpPr>
        <xdr:cNvPr id="59" name="フローチャート: 判断 58"/>
        <xdr:cNvSpPr/>
      </xdr:nvSpPr>
      <xdr:spPr bwMode="auto">
        <a:xfrm>
          <a:off x="4254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8570</xdr:rowOff>
    </xdr:from>
    <xdr:ext cx="762000" cy="259045"/>
    <xdr:sp macro="" textlink="">
      <xdr:nvSpPr>
        <xdr:cNvPr id="60" name="テキスト ボックス 59"/>
        <xdr:cNvSpPr txBox="1"/>
      </xdr:nvSpPr>
      <xdr:spPr>
        <a:xfrm>
          <a:off x="3924300" y="27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97162</xdr:rowOff>
    </xdr:from>
    <xdr:to>
      <xdr:col>18</xdr:col>
      <xdr:colOff>177800</xdr:colOff>
      <xdr:row>19</xdr:row>
      <xdr:rowOff>105588</xdr:rowOff>
    </xdr:to>
    <xdr:cxnSp macro="">
      <xdr:nvCxnSpPr>
        <xdr:cNvPr id="61" name="直線コネクタ 60"/>
        <xdr:cNvCxnSpPr/>
      </xdr:nvCxnSpPr>
      <xdr:spPr bwMode="auto">
        <a:xfrm flipV="1">
          <a:off x="2908300" y="3402337"/>
          <a:ext cx="698500" cy="8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82187</xdr:rowOff>
    </xdr:from>
    <xdr:to>
      <xdr:col>19</xdr:col>
      <xdr:colOff>38100</xdr:colOff>
      <xdr:row>17</xdr:row>
      <xdr:rowOff>12337</xdr:rowOff>
    </xdr:to>
    <xdr:sp macro="" textlink="">
      <xdr:nvSpPr>
        <xdr:cNvPr id="62" name="フローチャート: 判断 61"/>
        <xdr:cNvSpPr/>
      </xdr:nvSpPr>
      <xdr:spPr bwMode="auto">
        <a:xfrm>
          <a:off x="3556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22514</xdr:rowOff>
    </xdr:from>
    <xdr:ext cx="762000" cy="259045"/>
    <xdr:sp macro="" textlink="">
      <xdr:nvSpPr>
        <xdr:cNvPr id="63" name="テキスト ボックス 62"/>
        <xdr:cNvSpPr txBox="1"/>
      </xdr:nvSpPr>
      <xdr:spPr>
        <a:xfrm>
          <a:off x="3225800" y="264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109978</xdr:rowOff>
    </xdr:from>
    <xdr:to>
      <xdr:col>15</xdr:col>
      <xdr:colOff>101600</xdr:colOff>
      <xdr:row>17</xdr:row>
      <xdr:rowOff>40128</xdr:rowOff>
    </xdr:to>
    <xdr:sp macro="" textlink="">
      <xdr:nvSpPr>
        <xdr:cNvPr id="64" name="フローチャート: 判断 63"/>
        <xdr:cNvSpPr/>
      </xdr:nvSpPr>
      <xdr:spPr bwMode="auto">
        <a:xfrm>
          <a:off x="2857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50305</xdr:rowOff>
    </xdr:from>
    <xdr:ext cx="762000" cy="259045"/>
    <xdr:sp macro="" textlink="">
      <xdr:nvSpPr>
        <xdr:cNvPr id="65" name="テキスト ボックス 64"/>
        <xdr:cNvSpPr txBox="1"/>
      </xdr:nvSpPr>
      <xdr:spPr>
        <a:xfrm>
          <a:off x="2527300" y="266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936</xdr:rowOff>
    </xdr:from>
    <xdr:to>
      <xdr:col>29</xdr:col>
      <xdr:colOff>177800</xdr:colOff>
      <xdr:row>19</xdr:row>
      <xdr:rowOff>102536</xdr:rowOff>
    </xdr:to>
    <xdr:sp macro="" textlink="">
      <xdr:nvSpPr>
        <xdr:cNvPr id="71" name="楕円 70"/>
        <xdr:cNvSpPr/>
      </xdr:nvSpPr>
      <xdr:spPr bwMode="auto">
        <a:xfrm>
          <a:off x="5600700" y="330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144463</xdr:rowOff>
    </xdr:from>
    <xdr:ext cx="762000" cy="259045"/>
    <xdr:sp macro="" textlink="">
      <xdr:nvSpPr>
        <xdr:cNvPr id="72" name="人口1人当たり決算額の推移該当値テキスト130"/>
        <xdr:cNvSpPr txBox="1"/>
      </xdr:nvSpPr>
      <xdr:spPr>
        <a:xfrm>
          <a:off x="5740400" y="327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9231</xdr:rowOff>
    </xdr:from>
    <xdr:to>
      <xdr:col>26</xdr:col>
      <xdr:colOff>101600</xdr:colOff>
      <xdr:row>19</xdr:row>
      <xdr:rowOff>110831</xdr:rowOff>
    </xdr:to>
    <xdr:sp macro="" textlink="">
      <xdr:nvSpPr>
        <xdr:cNvPr id="73" name="楕円 72"/>
        <xdr:cNvSpPr/>
      </xdr:nvSpPr>
      <xdr:spPr bwMode="auto">
        <a:xfrm>
          <a:off x="4953000" y="3314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95608</xdr:rowOff>
    </xdr:from>
    <xdr:ext cx="736600" cy="259045"/>
    <xdr:sp macro="" textlink="">
      <xdr:nvSpPr>
        <xdr:cNvPr id="74" name="テキスト ボックス 73"/>
        <xdr:cNvSpPr txBox="1"/>
      </xdr:nvSpPr>
      <xdr:spPr>
        <a:xfrm>
          <a:off x="4622800" y="340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24515</xdr:rowOff>
    </xdr:from>
    <xdr:to>
      <xdr:col>22</xdr:col>
      <xdr:colOff>165100</xdr:colOff>
      <xdr:row>19</xdr:row>
      <xdr:rowOff>126115</xdr:rowOff>
    </xdr:to>
    <xdr:sp macro="" textlink="">
      <xdr:nvSpPr>
        <xdr:cNvPr id="75" name="楕円 74"/>
        <xdr:cNvSpPr/>
      </xdr:nvSpPr>
      <xdr:spPr bwMode="auto">
        <a:xfrm>
          <a:off x="4254500" y="332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110892</xdr:rowOff>
    </xdr:from>
    <xdr:ext cx="762000" cy="259045"/>
    <xdr:sp macro="" textlink="">
      <xdr:nvSpPr>
        <xdr:cNvPr id="76" name="テキスト ボックス 75"/>
        <xdr:cNvSpPr txBox="1"/>
      </xdr:nvSpPr>
      <xdr:spPr>
        <a:xfrm>
          <a:off x="3924300" y="34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46362</xdr:rowOff>
    </xdr:from>
    <xdr:to>
      <xdr:col>19</xdr:col>
      <xdr:colOff>38100</xdr:colOff>
      <xdr:row>19</xdr:row>
      <xdr:rowOff>147962</xdr:rowOff>
    </xdr:to>
    <xdr:sp macro="" textlink="">
      <xdr:nvSpPr>
        <xdr:cNvPr id="77" name="楕円 76"/>
        <xdr:cNvSpPr/>
      </xdr:nvSpPr>
      <xdr:spPr bwMode="auto">
        <a:xfrm>
          <a:off x="3556000" y="335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132739</xdr:rowOff>
    </xdr:from>
    <xdr:ext cx="762000" cy="259045"/>
    <xdr:sp macro="" textlink="">
      <xdr:nvSpPr>
        <xdr:cNvPr id="78" name="テキスト ボックス 77"/>
        <xdr:cNvSpPr txBox="1"/>
      </xdr:nvSpPr>
      <xdr:spPr>
        <a:xfrm>
          <a:off x="3225800" y="34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54788</xdr:rowOff>
    </xdr:from>
    <xdr:to>
      <xdr:col>15</xdr:col>
      <xdr:colOff>101600</xdr:colOff>
      <xdr:row>19</xdr:row>
      <xdr:rowOff>156388</xdr:rowOff>
    </xdr:to>
    <xdr:sp macro="" textlink="">
      <xdr:nvSpPr>
        <xdr:cNvPr id="79" name="楕円 78"/>
        <xdr:cNvSpPr/>
      </xdr:nvSpPr>
      <xdr:spPr bwMode="auto">
        <a:xfrm>
          <a:off x="2857500" y="3359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141165</xdr:rowOff>
    </xdr:from>
    <xdr:ext cx="762000" cy="259045"/>
    <xdr:sp macro="" textlink="">
      <xdr:nvSpPr>
        <xdr:cNvPr id="80" name="テキスト ボックス 79"/>
        <xdr:cNvSpPr txBox="1"/>
      </xdr:nvSpPr>
      <xdr:spPr>
        <a:xfrm>
          <a:off x="2527300" y="344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104689</xdr:rowOff>
    </xdr:from>
    <xdr:to>
      <xdr:col>29</xdr:col>
      <xdr:colOff>127000</xdr:colOff>
      <xdr:row>37</xdr:row>
      <xdr:rowOff>123388</xdr:rowOff>
    </xdr:to>
    <xdr:cxnSp macro="">
      <xdr:nvCxnSpPr>
        <xdr:cNvPr id="108" name="直線コネクタ 107"/>
        <xdr:cNvCxnSpPr/>
      </xdr:nvCxnSpPr>
      <xdr:spPr bwMode="auto">
        <a:xfrm flipV="1">
          <a:off x="5651500" y="6029239"/>
          <a:ext cx="0" cy="12188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95465</xdr:rowOff>
    </xdr:from>
    <xdr:ext cx="762000" cy="259045"/>
    <xdr:sp macro="" textlink="">
      <xdr:nvSpPr>
        <xdr:cNvPr id="109" name="人口1人当たり決算額の推移最小値テキスト445"/>
        <xdr:cNvSpPr txBox="1"/>
      </xdr:nvSpPr>
      <xdr:spPr>
        <a:xfrm>
          <a:off x="5740400" y="722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123388</xdr:rowOff>
    </xdr:from>
    <xdr:to>
      <xdr:col>30</xdr:col>
      <xdr:colOff>25400</xdr:colOff>
      <xdr:row>37</xdr:row>
      <xdr:rowOff>123388</xdr:rowOff>
    </xdr:to>
    <xdr:cxnSp macro="">
      <xdr:nvCxnSpPr>
        <xdr:cNvPr id="110" name="直線コネクタ 109"/>
        <xdr:cNvCxnSpPr/>
      </xdr:nvCxnSpPr>
      <xdr:spPr bwMode="auto">
        <a:xfrm>
          <a:off x="5562600" y="7248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19616</xdr:rowOff>
    </xdr:from>
    <xdr:ext cx="762000" cy="259045"/>
    <xdr:sp macro="" textlink="">
      <xdr:nvSpPr>
        <xdr:cNvPr id="111" name="人口1人当たり決算額の推移最大値テキスト445"/>
        <xdr:cNvSpPr txBox="1"/>
      </xdr:nvSpPr>
      <xdr:spPr>
        <a:xfrm>
          <a:off x="5740400" y="577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104689</xdr:rowOff>
    </xdr:from>
    <xdr:to>
      <xdr:col>30</xdr:col>
      <xdr:colOff>25400</xdr:colOff>
      <xdr:row>33</xdr:row>
      <xdr:rowOff>104689</xdr:rowOff>
    </xdr:to>
    <xdr:cxnSp macro="">
      <xdr:nvCxnSpPr>
        <xdr:cNvPr id="112" name="直線コネクタ 111"/>
        <xdr:cNvCxnSpPr/>
      </xdr:nvCxnSpPr>
      <xdr:spPr bwMode="auto">
        <a:xfrm>
          <a:off x="5562600" y="6029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44979</xdr:rowOff>
    </xdr:from>
    <xdr:to>
      <xdr:col>29</xdr:col>
      <xdr:colOff>127000</xdr:colOff>
      <xdr:row>37</xdr:row>
      <xdr:rowOff>56408</xdr:rowOff>
    </xdr:to>
    <xdr:cxnSp macro="">
      <xdr:nvCxnSpPr>
        <xdr:cNvPr id="113" name="直線コネクタ 112"/>
        <xdr:cNvCxnSpPr/>
      </xdr:nvCxnSpPr>
      <xdr:spPr bwMode="auto">
        <a:xfrm>
          <a:off x="5003800" y="7169679"/>
          <a:ext cx="647700" cy="1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120113</xdr:rowOff>
    </xdr:from>
    <xdr:ext cx="762000" cy="259045"/>
    <xdr:sp macro="" textlink="">
      <xdr:nvSpPr>
        <xdr:cNvPr id="114" name="人口1人当たり決算額の推移平均値テキスト445"/>
        <xdr:cNvSpPr txBox="1"/>
      </xdr:nvSpPr>
      <xdr:spPr>
        <a:xfrm>
          <a:off x="5740400" y="638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275036</xdr:rowOff>
    </xdr:from>
    <xdr:to>
      <xdr:col>29</xdr:col>
      <xdr:colOff>177800</xdr:colOff>
      <xdr:row>35</xdr:row>
      <xdr:rowOff>33736</xdr:rowOff>
    </xdr:to>
    <xdr:sp macro="" textlink="">
      <xdr:nvSpPr>
        <xdr:cNvPr id="115" name="フローチャート: 判断 114"/>
        <xdr:cNvSpPr/>
      </xdr:nvSpPr>
      <xdr:spPr bwMode="auto">
        <a:xfrm>
          <a:off x="56007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151415</xdr:rowOff>
    </xdr:from>
    <xdr:to>
      <xdr:col>26</xdr:col>
      <xdr:colOff>50800</xdr:colOff>
      <xdr:row>37</xdr:row>
      <xdr:rowOff>44979</xdr:rowOff>
    </xdr:to>
    <xdr:cxnSp macro="">
      <xdr:nvCxnSpPr>
        <xdr:cNvPr id="116" name="直線コネクタ 115"/>
        <xdr:cNvCxnSpPr/>
      </xdr:nvCxnSpPr>
      <xdr:spPr bwMode="auto">
        <a:xfrm>
          <a:off x="4305300" y="7104665"/>
          <a:ext cx="698500" cy="6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242529</xdr:rowOff>
    </xdr:from>
    <xdr:to>
      <xdr:col>26</xdr:col>
      <xdr:colOff>101600</xdr:colOff>
      <xdr:row>35</xdr:row>
      <xdr:rowOff>1229</xdr:rowOff>
    </xdr:to>
    <xdr:sp macro="" textlink="">
      <xdr:nvSpPr>
        <xdr:cNvPr id="117" name="フローチャート: 判断 116"/>
        <xdr:cNvSpPr/>
      </xdr:nvSpPr>
      <xdr:spPr bwMode="auto">
        <a:xfrm>
          <a:off x="4953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11406</xdr:rowOff>
    </xdr:from>
    <xdr:ext cx="736600" cy="259045"/>
    <xdr:sp macro="" textlink="">
      <xdr:nvSpPr>
        <xdr:cNvPr id="118" name="テキスト ボックス 117"/>
        <xdr:cNvSpPr txBox="1"/>
      </xdr:nvSpPr>
      <xdr:spPr>
        <a:xfrm>
          <a:off x="4622800" y="6278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317195</xdr:rowOff>
    </xdr:from>
    <xdr:to>
      <xdr:col>22</xdr:col>
      <xdr:colOff>114300</xdr:colOff>
      <xdr:row>36</xdr:row>
      <xdr:rowOff>151415</xdr:rowOff>
    </xdr:to>
    <xdr:cxnSp macro="">
      <xdr:nvCxnSpPr>
        <xdr:cNvPr id="119" name="直線コネクタ 118"/>
        <xdr:cNvCxnSpPr/>
      </xdr:nvCxnSpPr>
      <xdr:spPr bwMode="auto">
        <a:xfrm>
          <a:off x="3606800" y="6927545"/>
          <a:ext cx="698500" cy="177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138654</xdr:rowOff>
    </xdr:from>
    <xdr:to>
      <xdr:col>22</xdr:col>
      <xdr:colOff>165100</xdr:colOff>
      <xdr:row>34</xdr:row>
      <xdr:rowOff>240254</xdr:rowOff>
    </xdr:to>
    <xdr:sp macro="" textlink="">
      <xdr:nvSpPr>
        <xdr:cNvPr id="120" name="フローチャート: 判断 119"/>
        <xdr:cNvSpPr/>
      </xdr:nvSpPr>
      <xdr:spPr bwMode="auto">
        <a:xfrm>
          <a:off x="4254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250431</xdr:rowOff>
    </xdr:from>
    <xdr:ext cx="762000" cy="259045"/>
    <xdr:sp macro="" textlink="">
      <xdr:nvSpPr>
        <xdr:cNvPr id="121" name="テキスト ボックス 120"/>
        <xdr:cNvSpPr txBox="1"/>
      </xdr:nvSpPr>
      <xdr:spPr>
        <a:xfrm>
          <a:off x="3924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317195</xdr:rowOff>
    </xdr:from>
    <xdr:to>
      <xdr:col>18</xdr:col>
      <xdr:colOff>177800</xdr:colOff>
      <xdr:row>35</xdr:row>
      <xdr:rowOff>329768</xdr:rowOff>
    </xdr:to>
    <xdr:cxnSp macro="">
      <xdr:nvCxnSpPr>
        <xdr:cNvPr id="122" name="直線コネクタ 121"/>
        <xdr:cNvCxnSpPr/>
      </xdr:nvCxnSpPr>
      <xdr:spPr bwMode="auto">
        <a:xfrm flipV="1">
          <a:off x="2908300" y="6927545"/>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148209</xdr:rowOff>
    </xdr:from>
    <xdr:to>
      <xdr:col>19</xdr:col>
      <xdr:colOff>38100</xdr:colOff>
      <xdr:row>34</xdr:row>
      <xdr:rowOff>249810</xdr:rowOff>
    </xdr:to>
    <xdr:sp macro="" textlink="">
      <xdr:nvSpPr>
        <xdr:cNvPr id="123" name="フローチャート: 判断 122"/>
        <xdr:cNvSpPr/>
      </xdr:nvSpPr>
      <xdr:spPr bwMode="auto">
        <a:xfrm>
          <a:off x="35560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259986</xdr:rowOff>
    </xdr:from>
    <xdr:ext cx="762000" cy="259045"/>
    <xdr:sp macro="" textlink="">
      <xdr:nvSpPr>
        <xdr:cNvPr id="124" name="テキスト ボックス 123"/>
        <xdr:cNvSpPr txBox="1"/>
      </xdr:nvSpPr>
      <xdr:spPr>
        <a:xfrm>
          <a:off x="32258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129006</xdr:rowOff>
    </xdr:from>
    <xdr:to>
      <xdr:col>15</xdr:col>
      <xdr:colOff>101600</xdr:colOff>
      <xdr:row>34</xdr:row>
      <xdr:rowOff>230606</xdr:rowOff>
    </xdr:to>
    <xdr:sp macro="" textlink="">
      <xdr:nvSpPr>
        <xdr:cNvPr id="125" name="フローチャート: 判断 124"/>
        <xdr:cNvSpPr/>
      </xdr:nvSpPr>
      <xdr:spPr bwMode="auto">
        <a:xfrm>
          <a:off x="2857500" y="639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240783</xdr:rowOff>
    </xdr:from>
    <xdr:ext cx="762000" cy="259045"/>
    <xdr:sp macro="" textlink="">
      <xdr:nvSpPr>
        <xdr:cNvPr id="126" name="テキスト ボックス 125"/>
        <xdr:cNvSpPr txBox="1"/>
      </xdr:nvSpPr>
      <xdr:spPr>
        <a:xfrm>
          <a:off x="2527300" y="6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5608</xdr:rowOff>
    </xdr:from>
    <xdr:to>
      <xdr:col>29</xdr:col>
      <xdr:colOff>177800</xdr:colOff>
      <xdr:row>37</xdr:row>
      <xdr:rowOff>107208</xdr:rowOff>
    </xdr:to>
    <xdr:sp macro="" textlink="">
      <xdr:nvSpPr>
        <xdr:cNvPr id="132" name="楕円 131"/>
        <xdr:cNvSpPr/>
      </xdr:nvSpPr>
      <xdr:spPr bwMode="auto">
        <a:xfrm>
          <a:off x="5600700" y="7130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85635</xdr:rowOff>
    </xdr:from>
    <xdr:ext cx="762000" cy="259045"/>
    <xdr:sp macro="" textlink="">
      <xdr:nvSpPr>
        <xdr:cNvPr id="133" name="人口1人当たり決算額の推移該当値テキスト445"/>
        <xdr:cNvSpPr txBox="1"/>
      </xdr:nvSpPr>
      <xdr:spPr>
        <a:xfrm>
          <a:off x="5740400" y="703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165629</xdr:rowOff>
    </xdr:from>
    <xdr:to>
      <xdr:col>26</xdr:col>
      <xdr:colOff>101600</xdr:colOff>
      <xdr:row>37</xdr:row>
      <xdr:rowOff>95779</xdr:rowOff>
    </xdr:to>
    <xdr:sp macro="" textlink="">
      <xdr:nvSpPr>
        <xdr:cNvPr id="134" name="楕円 133"/>
        <xdr:cNvSpPr/>
      </xdr:nvSpPr>
      <xdr:spPr bwMode="auto">
        <a:xfrm>
          <a:off x="4953000" y="7118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80556</xdr:rowOff>
    </xdr:from>
    <xdr:ext cx="736600" cy="259045"/>
    <xdr:sp macro="" textlink="">
      <xdr:nvSpPr>
        <xdr:cNvPr id="135" name="テキスト ボックス 134"/>
        <xdr:cNvSpPr txBox="1"/>
      </xdr:nvSpPr>
      <xdr:spPr>
        <a:xfrm>
          <a:off x="4622800" y="7205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100615</xdr:rowOff>
    </xdr:from>
    <xdr:to>
      <xdr:col>22</xdr:col>
      <xdr:colOff>165100</xdr:colOff>
      <xdr:row>37</xdr:row>
      <xdr:rowOff>30765</xdr:rowOff>
    </xdr:to>
    <xdr:sp macro="" textlink="">
      <xdr:nvSpPr>
        <xdr:cNvPr id="136" name="楕円 135"/>
        <xdr:cNvSpPr/>
      </xdr:nvSpPr>
      <xdr:spPr bwMode="auto">
        <a:xfrm>
          <a:off x="4254500" y="7053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15542</xdr:rowOff>
    </xdr:from>
    <xdr:ext cx="762000" cy="259045"/>
    <xdr:sp macro="" textlink="">
      <xdr:nvSpPr>
        <xdr:cNvPr id="137" name="テキスト ボックス 136"/>
        <xdr:cNvSpPr txBox="1"/>
      </xdr:nvSpPr>
      <xdr:spPr>
        <a:xfrm>
          <a:off x="3924300" y="714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266395</xdr:rowOff>
    </xdr:from>
    <xdr:to>
      <xdr:col>19</xdr:col>
      <xdr:colOff>38100</xdr:colOff>
      <xdr:row>36</xdr:row>
      <xdr:rowOff>25095</xdr:rowOff>
    </xdr:to>
    <xdr:sp macro="" textlink="">
      <xdr:nvSpPr>
        <xdr:cNvPr id="138" name="楕円 137"/>
        <xdr:cNvSpPr/>
      </xdr:nvSpPr>
      <xdr:spPr bwMode="auto">
        <a:xfrm>
          <a:off x="3556000" y="687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9872</xdr:rowOff>
    </xdr:from>
    <xdr:ext cx="762000" cy="259045"/>
    <xdr:sp macro="" textlink="">
      <xdr:nvSpPr>
        <xdr:cNvPr id="139" name="テキスト ボックス 138"/>
        <xdr:cNvSpPr txBox="1"/>
      </xdr:nvSpPr>
      <xdr:spPr>
        <a:xfrm>
          <a:off x="3225800" y="69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278968</xdr:rowOff>
    </xdr:from>
    <xdr:to>
      <xdr:col>15</xdr:col>
      <xdr:colOff>101600</xdr:colOff>
      <xdr:row>36</xdr:row>
      <xdr:rowOff>37668</xdr:rowOff>
    </xdr:to>
    <xdr:sp macro="" textlink="">
      <xdr:nvSpPr>
        <xdr:cNvPr id="140" name="楕円 139"/>
        <xdr:cNvSpPr/>
      </xdr:nvSpPr>
      <xdr:spPr bwMode="auto">
        <a:xfrm>
          <a:off x="2857500" y="688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22445</xdr:rowOff>
    </xdr:from>
    <xdr:ext cx="762000" cy="259045"/>
    <xdr:sp macro="" textlink="">
      <xdr:nvSpPr>
        <xdr:cNvPr id="141" name="テキスト ボックス 140"/>
        <xdr:cNvSpPr txBox="1"/>
      </xdr:nvSpPr>
      <xdr:spPr>
        <a:xfrm>
          <a:off x="2527300" y="69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1,353,837
1,340,085
3,690.94
514,284,495
506,792,689
1,463,625
322,377,349
1,060,403,357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1658</xdr:rowOff>
    </xdr:from>
    <xdr:to>
      <xdr:col>24</xdr:col>
      <xdr:colOff>62865</xdr:colOff>
      <xdr:row>39</xdr:row>
      <xdr:rowOff>167165</xdr:rowOff>
    </xdr:to>
    <xdr:cxnSp macro="">
      <xdr:nvCxnSpPr>
        <xdr:cNvPr id="58" name="直線コネクタ 57"/>
        <xdr:cNvCxnSpPr/>
      </xdr:nvCxnSpPr>
      <xdr:spPr>
        <a:xfrm flipV="1">
          <a:off x="4633595" y="5316608"/>
          <a:ext cx="1270" cy="15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170992</xdr:rowOff>
    </xdr:from>
    <xdr:ext cx="534377" cy="259045"/>
    <xdr:sp macro="" textlink="">
      <xdr:nvSpPr>
        <xdr:cNvPr id="59" name="人件費最小値テキスト"/>
        <xdr:cNvSpPr txBox="1"/>
      </xdr:nvSpPr>
      <xdr:spPr>
        <a:xfrm>
          <a:off x="4686300" y="68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167165</xdr:rowOff>
    </xdr:from>
    <xdr:to>
      <xdr:col>24</xdr:col>
      <xdr:colOff>152400</xdr:colOff>
      <xdr:row>39</xdr:row>
      <xdr:rowOff>167165</xdr:rowOff>
    </xdr:to>
    <xdr:cxnSp macro="">
      <xdr:nvCxnSpPr>
        <xdr:cNvPr id="60" name="直線コネクタ 59"/>
        <xdr:cNvCxnSpPr/>
      </xdr:nvCxnSpPr>
      <xdr:spPr>
        <a:xfrm>
          <a:off x="4546600" y="685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119785</xdr:rowOff>
    </xdr:from>
    <xdr:ext cx="599010" cy="259045"/>
    <xdr:sp macro="" textlink="">
      <xdr:nvSpPr>
        <xdr:cNvPr id="61" name="人件費最大値テキスト"/>
        <xdr:cNvSpPr txBox="1"/>
      </xdr:nvSpPr>
      <xdr:spPr>
        <a:xfrm>
          <a:off x="4686300" y="509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1658</xdr:rowOff>
    </xdr:from>
    <xdr:to>
      <xdr:col>24</xdr:col>
      <xdr:colOff>152400</xdr:colOff>
      <xdr:row>31</xdr:row>
      <xdr:rowOff>1658</xdr:rowOff>
    </xdr:to>
    <xdr:cxnSp macro="">
      <xdr:nvCxnSpPr>
        <xdr:cNvPr id="62" name="直線コネクタ 61"/>
        <xdr:cNvCxnSpPr/>
      </xdr:nvCxnSpPr>
      <xdr:spPr>
        <a:xfrm>
          <a:off x="4546600" y="531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104463</xdr:rowOff>
    </xdr:from>
    <xdr:to>
      <xdr:col>24</xdr:col>
      <xdr:colOff>63500</xdr:colOff>
      <xdr:row>38</xdr:row>
      <xdr:rowOff>108807</xdr:rowOff>
    </xdr:to>
    <xdr:cxnSp macro="">
      <xdr:nvCxnSpPr>
        <xdr:cNvPr id="63" name="直線コネクタ 62"/>
        <xdr:cNvCxnSpPr/>
      </xdr:nvCxnSpPr>
      <xdr:spPr>
        <a:xfrm flipV="1">
          <a:off x="3797300" y="6619563"/>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127420</xdr:rowOff>
    </xdr:from>
    <xdr:ext cx="599010" cy="259045"/>
    <xdr:sp macro="" textlink="">
      <xdr:nvSpPr>
        <xdr:cNvPr id="64" name="人件費平均値テキスト"/>
        <xdr:cNvSpPr txBox="1"/>
      </xdr:nvSpPr>
      <xdr:spPr>
        <a:xfrm>
          <a:off x="4686300" y="6128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104543</xdr:rowOff>
    </xdr:from>
    <xdr:to>
      <xdr:col>24</xdr:col>
      <xdr:colOff>114300</xdr:colOff>
      <xdr:row>37</xdr:row>
      <xdr:rowOff>34693</xdr:rowOff>
    </xdr:to>
    <xdr:sp macro="" textlink="">
      <xdr:nvSpPr>
        <xdr:cNvPr id="65" name="フローチャート: 判断 64"/>
        <xdr:cNvSpPr/>
      </xdr:nvSpPr>
      <xdr:spPr>
        <a:xfrm>
          <a:off x="45847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104529</xdr:rowOff>
    </xdr:from>
    <xdr:to>
      <xdr:col>19</xdr:col>
      <xdr:colOff>177800</xdr:colOff>
      <xdr:row>38</xdr:row>
      <xdr:rowOff>108807</xdr:rowOff>
    </xdr:to>
    <xdr:cxnSp macro="">
      <xdr:nvCxnSpPr>
        <xdr:cNvPr id="66" name="直線コネクタ 65"/>
        <xdr:cNvCxnSpPr/>
      </xdr:nvCxnSpPr>
      <xdr:spPr>
        <a:xfrm>
          <a:off x="2908300" y="6619629"/>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124333</xdr:rowOff>
    </xdr:from>
    <xdr:to>
      <xdr:col>20</xdr:col>
      <xdr:colOff>38100</xdr:colOff>
      <xdr:row>37</xdr:row>
      <xdr:rowOff>54483</xdr:rowOff>
    </xdr:to>
    <xdr:sp macro="" textlink="">
      <xdr:nvSpPr>
        <xdr:cNvPr id="67" name="フローチャート: 判断 66"/>
        <xdr:cNvSpPr/>
      </xdr:nvSpPr>
      <xdr:spPr>
        <a:xfrm>
          <a:off x="3746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71010</xdr:rowOff>
    </xdr:from>
    <xdr:ext cx="599010" cy="259045"/>
    <xdr:sp macro="" textlink="">
      <xdr:nvSpPr>
        <xdr:cNvPr id="68" name="テキスト ボックス 67"/>
        <xdr:cNvSpPr txBox="1"/>
      </xdr:nvSpPr>
      <xdr:spPr>
        <a:xfrm>
          <a:off x="3485095" y="607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102536</xdr:rowOff>
    </xdr:from>
    <xdr:to>
      <xdr:col>15</xdr:col>
      <xdr:colOff>50800</xdr:colOff>
      <xdr:row>38</xdr:row>
      <xdr:rowOff>104529</xdr:rowOff>
    </xdr:to>
    <xdr:cxnSp macro="">
      <xdr:nvCxnSpPr>
        <xdr:cNvPr id="69" name="直線コネクタ 68"/>
        <xdr:cNvCxnSpPr/>
      </xdr:nvCxnSpPr>
      <xdr:spPr>
        <a:xfrm>
          <a:off x="2019300" y="6617636"/>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137951</xdr:rowOff>
    </xdr:from>
    <xdr:to>
      <xdr:col>15</xdr:col>
      <xdr:colOff>101600</xdr:colOff>
      <xdr:row>37</xdr:row>
      <xdr:rowOff>68101</xdr:rowOff>
    </xdr:to>
    <xdr:sp macro="" textlink="">
      <xdr:nvSpPr>
        <xdr:cNvPr id="70" name="フローチャート: 判断 69"/>
        <xdr:cNvSpPr/>
      </xdr:nvSpPr>
      <xdr:spPr>
        <a:xfrm>
          <a:off x="2857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84628</xdr:rowOff>
    </xdr:from>
    <xdr:ext cx="599010" cy="259045"/>
    <xdr:sp macro="" textlink="">
      <xdr:nvSpPr>
        <xdr:cNvPr id="71" name="テキスト ボックス 70"/>
        <xdr:cNvSpPr txBox="1"/>
      </xdr:nvSpPr>
      <xdr:spPr>
        <a:xfrm>
          <a:off x="2608795" y="608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102536</xdr:rowOff>
    </xdr:from>
    <xdr:to>
      <xdr:col>10</xdr:col>
      <xdr:colOff>114300</xdr:colOff>
      <xdr:row>38</xdr:row>
      <xdr:rowOff>117820</xdr:rowOff>
    </xdr:to>
    <xdr:cxnSp macro="">
      <xdr:nvCxnSpPr>
        <xdr:cNvPr id="72" name="直線コネクタ 71"/>
        <xdr:cNvCxnSpPr/>
      </xdr:nvCxnSpPr>
      <xdr:spPr>
        <a:xfrm flipV="1">
          <a:off x="1130300" y="6617636"/>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105033</xdr:rowOff>
    </xdr:from>
    <xdr:to>
      <xdr:col>10</xdr:col>
      <xdr:colOff>165100</xdr:colOff>
      <xdr:row>36</xdr:row>
      <xdr:rowOff>35183</xdr:rowOff>
    </xdr:to>
    <xdr:sp macro="" textlink="">
      <xdr:nvSpPr>
        <xdr:cNvPr id="73" name="フローチャート: 判断 72"/>
        <xdr:cNvSpPr/>
      </xdr:nvSpPr>
      <xdr:spPr>
        <a:xfrm>
          <a:off x="1968500" y="610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51710</xdr:rowOff>
    </xdr:from>
    <xdr:ext cx="599010" cy="259045"/>
    <xdr:sp macro="" textlink="">
      <xdr:nvSpPr>
        <xdr:cNvPr id="74" name="テキスト ボックス 73"/>
        <xdr:cNvSpPr txBox="1"/>
      </xdr:nvSpPr>
      <xdr:spPr>
        <a:xfrm>
          <a:off x="1719795" y="588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125900</xdr:rowOff>
    </xdr:from>
    <xdr:to>
      <xdr:col>6</xdr:col>
      <xdr:colOff>38100</xdr:colOff>
      <xdr:row>36</xdr:row>
      <xdr:rowOff>56050</xdr:rowOff>
    </xdr:to>
    <xdr:sp macro="" textlink="">
      <xdr:nvSpPr>
        <xdr:cNvPr id="75" name="フローチャート: 判断 74"/>
        <xdr:cNvSpPr/>
      </xdr:nvSpPr>
      <xdr:spPr>
        <a:xfrm>
          <a:off x="1079500" y="61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72577</xdr:rowOff>
    </xdr:from>
    <xdr:ext cx="599010" cy="259045"/>
    <xdr:sp macro="" textlink="">
      <xdr:nvSpPr>
        <xdr:cNvPr id="76" name="テキスト ボックス 75"/>
        <xdr:cNvSpPr txBox="1"/>
      </xdr:nvSpPr>
      <xdr:spPr>
        <a:xfrm>
          <a:off x="830795" y="590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53663</xdr:rowOff>
    </xdr:from>
    <xdr:to>
      <xdr:col>24</xdr:col>
      <xdr:colOff>114300</xdr:colOff>
      <xdr:row>38</xdr:row>
      <xdr:rowOff>155263</xdr:rowOff>
    </xdr:to>
    <xdr:sp macro="" textlink="">
      <xdr:nvSpPr>
        <xdr:cNvPr id="82" name="楕円 81"/>
        <xdr:cNvSpPr/>
      </xdr:nvSpPr>
      <xdr:spPr>
        <a:xfrm>
          <a:off x="4584700" y="65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32090</xdr:rowOff>
    </xdr:from>
    <xdr:ext cx="599010" cy="259045"/>
    <xdr:sp macro="" textlink="">
      <xdr:nvSpPr>
        <xdr:cNvPr id="83" name="人件費該当値テキスト"/>
        <xdr:cNvSpPr txBox="1"/>
      </xdr:nvSpPr>
      <xdr:spPr>
        <a:xfrm>
          <a:off x="4686300" y="654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58007</xdr:rowOff>
    </xdr:from>
    <xdr:to>
      <xdr:col>20</xdr:col>
      <xdr:colOff>38100</xdr:colOff>
      <xdr:row>38</xdr:row>
      <xdr:rowOff>159607</xdr:rowOff>
    </xdr:to>
    <xdr:sp macro="" textlink="">
      <xdr:nvSpPr>
        <xdr:cNvPr id="84" name="楕円 83"/>
        <xdr:cNvSpPr/>
      </xdr:nvSpPr>
      <xdr:spPr>
        <a:xfrm>
          <a:off x="3746500" y="65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38</xdr:row>
      <xdr:rowOff>150734</xdr:rowOff>
    </xdr:from>
    <xdr:ext cx="599010" cy="259045"/>
    <xdr:sp macro="" textlink="">
      <xdr:nvSpPr>
        <xdr:cNvPr id="85" name="テキスト ボックス 84"/>
        <xdr:cNvSpPr txBox="1"/>
      </xdr:nvSpPr>
      <xdr:spPr>
        <a:xfrm>
          <a:off x="3485095" y="666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53729</xdr:rowOff>
    </xdr:from>
    <xdr:to>
      <xdr:col>15</xdr:col>
      <xdr:colOff>101600</xdr:colOff>
      <xdr:row>38</xdr:row>
      <xdr:rowOff>155329</xdr:rowOff>
    </xdr:to>
    <xdr:sp macro="" textlink="">
      <xdr:nvSpPr>
        <xdr:cNvPr id="86" name="楕円 85"/>
        <xdr:cNvSpPr/>
      </xdr:nvSpPr>
      <xdr:spPr>
        <a:xfrm>
          <a:off x="2857500" y="65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146456</xdr:rowOff>
    </xdr:from>
    <xdr:ext cx="599010" cy="259045"/>
    <xdr:sp macro="" textlink="">
      <xdr:nvSpPr>
        <xdr:cNvPr id="87" name="テキスト ボックス 86"/>
        <xdr:cNvSpPr txBox="1"/>
      </xdr:nvSpPr>
      <xdr:spPr>
        <a:xfrm>
          <a:off x="2608795" y="666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51736</xdr:rowOff>
    </xdr:from>
    <xdr:to>
      <xdr:col>10</xdr:col>
      <xdr:colOff>165100</xdr:colOff>
      <xdr:row>38</xdr:row>
      <xdr:rowOff>153336</xdr:rowOff>
    </xdr:to>
    <xdr:sp macro="" textlink="">
      <xdr:nvSpPr>
        <xdr:cNvPr id="88" name="楕円 87"/>
        <xdr:cNvSpPr/>
      </xdr:nvSpPr>
      <xdr:spPr>
        <a:xfrm>
          <a:off x="1968500" y="65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144463</xdr:rowOff>
    </xdr:from>
    <xdr:ext cx="599010" cy="259045"/>
    <xdr:sp macro="" textlink="">
      <xdr:nvSpPr>
        <xdr:cNvPr id="89" name="テキスト ボックス 88"/>
        <xdr:cNvSpPr txBox="1"/>
      </xdr:nvSpPr>
      <xdr:spPr>
        <a:xfrm>
          <a:off x="1719795" y="665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67020</xdr:rowOff>
    </xdr:from>
    <xdr:to>
      <xdr:col>6</xdr:col>
      <xdr:colOff>38100</xdr:colOff>
      <xdr:row>38</xdr:row>
      <xdr:rowOff>168620</xdr:rowOff>
    </xdr:to>
    <xdr:sp macro="" textlink="">
      <xdr:nvSpPr>
        <xdr:cNvPr id="90" name="楕円 89"/>
        <xdr:cNvSpPr/>
      </xdr:nvSpPr>
      <xdr:spPr>
        <a:xfrm>
          <a:off x="1079500" y="65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159747</xdr:rowOff>
    </xdr:from>
    <xdr:ext cx="599010" cy="259045"/>
    <xdr:sp macro="" textlink="">
      <xdr:nvSpPr>
        <xdr:cNvPr id="91" name="テキスト ボックス 90"/>
        <xdr:cNvSpPr txBox="1"/>
      </xdr:nvSpPr>
      <xdr:spPr>
        <a:xfrm>
          <a:off x="830795" y="667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26681</xdr:rowOff>
    </xdr:from>
    <xdr:to>
      <xdr:col>24</xdr:col>
      <xdr:colOff>62865</xdr:colOff>
      <xdr:row>58</xdr:row>
      <xdr:rowOff>29332</xdr:rowOff>
    </xdr:to>
    <xdr:cxnSp macro="">
      <xdr:nvCxnSpPr>
        <xdr:cNvPr id="112" name="直線コネクタ 111"/>
        <xdr:cNvCxnSpPr/>
      </xdr:nvCxnSpPr>
      <xdr:spPr>
        <a:xfrm flipV="1">
          <a:off x="4633595" y="8599181"/>
          <a:ext cx="1270" cy="1374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33159</xdr:rowOff>
    </xdr:from>
    <xdr:ext cx="534377" cy="259045"/>
    <xdr:sp macro="" textlink="">
      <xdr:nvSpPr>
        <xdr:cNvPr id="113" name="物件費最小値テキスト"/>
        <xdr:cNvSpPr txBox="1"/>
      </xdr:nvSpPr>
      <xdr:spPr>
        <a:xfrm>
          <a:off x="4686300" y="99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29332</xdr:rowOff>
    </xdr:from>
    <xdr:to>
      <xdr:col>24</xdr:col>
      <xdr:colOff>152400</xdr:colOff>
      <xdr:row>58</xdr:row>
      <xdr:rowOff>29332</xdr:rowOff>
    </xdr:to>
    <xdr:cxnSp macro="">
      <xdr:nvCxnSpPr>
        <xdr:cNvPr id="114" name="直線コネクタ 113"/>
        <xdr:cNvCxnSpPr/>
      </xdr:nvCxnSpPr>
      <xdr:spPr>
        <a:xfrm>
          <a:off x="4546600" y="997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144808</xdr:rowOff>
    </xdr:from>
    <xdr:ext cx="534377" cy="259045"/>
    <xdr:sp macro="" textlink="">
      <xdr:nvSpPr>
        <xdr:cNvPr id="115" name="物件費最大値テキスト"/>
        <xdr:cNvSpPr txBox="1"/>
      </xdr:nvSpPr>
      <xdr:spPr>
        <a:xfrm>
          <a:off x="4686300" y="83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26681</xdr:rowOff>
    </xdr:from>
    <xdr:to>
      <xdr:col>24</xdr:col>
      <xdr:colOff>152400</xdr:colOff>
      <xdr:row>50</xdr:row>
      <xdr:rowOff>26681</xdr:rowOff>
    </xdr:to>
    <xdr:cxnSp macro="">
      <xdr:nvCxnSpPr>
        <xdr:cNvPr id="116" name="直線コネクタ 115"/>
        <xdr:cNvCxnSpPr/>
      </xdr:nvCxnSpPr>
      <xdr:spPr>
        <a:xfrm>
          <a:off x="4546600" y="859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33538</xdr:rowOff>
    </xdr:from>
    <xdr:to>
      <xdr:col>24</xdr:col>
      <xdr:colOff>63500</xdr:colOff>
      <xdr:row>57</xdr:row>
      <xdr:rowOff>119492</xdr:rowOff>
    </xdr:to>
    <xdr:cxnSp macro="">
      <xdr:nvCxnSpPr>
        <xdr:cNvPr id="117" name="直線コネクタ 116"/>
        <xdr:cNvCxnSpPr/>
      </xdr:nvCxnSpPr>
      <xdr:spPr>
        <a:xfrm flipV="1">
          <a:off x="3797300" y="9806188"/>
          <a:ext cx="8382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153016</xdr:rowOff>
    </xdr:from>
    <xdr:ext cx="534377" cy="259045"/>
    <xdr:sp macro="" textlink="">
      <xdr:nvSpPr>
        <xdr:cNvPr id="118" name="物件費平均値テキスト"/>
        <xdr:cNvSpPr txBox="1"/>
      </xdr:nvSpPr>
      <xdr:spPr>
        <a:xfrm>
          <a:off x="4686300" y="9411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130139</xdr:rowOff>
    </xdr:from>
    <xdr:to>
      <xdr:col>24</xdr:col>
      <xdr:colOff>114300</xdr:colOff>
      <xdr:row>56</xdr:row>
      <xdr:rowOff>60289</xdr:rowOff>
    </xdr:to>
    <xdr:sp macro="" textlink="">
      <xdr:nvSpPr>
        <xdr:cNvPr id="119" name="フローチャート: 判断 118"/>
        <xdr:cNvSpPr/>
      </xdr:nvSpPr>
      <xdr:spPr>
        <a:xfrm>
          <a:off x="4584700" y="955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119492</xdr:rowOff>
    </xdr:from>
    <xdr:to>
      <xdr:col>19</xdr:col>
      <xdr:colOff>177800</xdr:colOff>
      <xdr:row>57</xdr:row>
      <xdr:rowOff>163749</xdr:rowOff>
    </xdr:to>
    <xdr:cxnSp macro="">
      <xdr:nvCxnSpPr>
        <xdr:cNvPr id="120" name="直線コネクタ 119"/>
        <xdr:cNvCxnSpPr/>
      </xdr:nvCxnSpPr>
      <xdr:spPr>
        <a:xfrm flipV="1">
          <a:off x="2908300" y="9892142"/>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148336</xdr:rowOff>
    </xdr:from>
    <xdr:to>
      <xdr:col>20</xdr:col>
      <xdr:colOff>38100</xdr:colOff>
      <xdr:row>56</xdr:row>
      <xdr:rowOff>78486</xdr:rowOff>
    </xdr:to>
    <xdr:sp macro="" textlink="">
      <xdr:nvSpPr>
        <xdr:cNvPr id="121" name="フローチャート: 判断 120"/>
        <xdr:cNvSpPr/>
      </xdr:nvSpPr>
      <xdr:spPr>
        <a:xfrm>
          <a:off x="3746500" y="957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95013</xdr:rowOff>
    </xdr:from>
    <xdr:ext cx="534377" cy="259045"/>
    <xdr:sp macro="" textlink="">
      <xdr:nvSpPr>
        <xdr:cNvPr id="122" name="テキスト ボックス 121"/>
        <xdr:cNvSpPr txBox="1"/>
      </xdr:nvSpPr>
      <xdr:spPr>
        <a:xfrm>
          <a:off x="3517411" y="93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133207</xdr:rowOff>
    </xdr:from>
    <xdr:to>
      <xdr:col>15</xdr:col>
      <xdr:colOff>50800</xdr:colOff>
      <xdr:row>57</xdr:row>
      <xdr:rowOff>163749</xdr:rowOff>
    </xdr:to>
    <xdr:cxnSp macro="">
      <xdr:nvCxnSpPr>
        <xdr:cNvPr id="123" name="直線コネクタ 122"/>
        <xdr:cNvCxnSpPr/>
      </xdr:nvCxnSpPr>
      <xdr:spPr>
        <a:xfrm>
          <a:off x="2019300" y="9905857"/>
          <a:ext cx="889000" cy="3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167081</xdr:rowOff>
    </xdr:from>
    <xdr:to>
      <xdr:col>15</xdr:col>
      <xdr:colOff>101600</xdr:colOff>
      <xdr:row>56</xdr:row>
      <xdr:rowOff>97231</xdr:rowOff>
    </xdr:to>
    <xdr:sp macro="" textlink="">
      <xdr:nvSpPr>
        <xdr:cNvPr id="124" name="フローチャート: 判断 123"/>
        <xdr:cNvSpPr/>
      </xdr:nvSpPr>
      <xdr:spPr>
        <a:xfrm>
          <a:off x="28575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113758</xdr:rowOff>
    </xdr:from>
    <xdr:ext cx="534377" cy="259045"/>
    <xdr:sp macro="" textlink="">
      <xdr:nvSpPr>
        <xdr:cNvPr id="125" name="テキスト ボックス 124"/>
        <xdr:cNvSpPr txBox="1"/>
      </xdr:nvSpPr>
      <xdr:spPr>
        <a:xfrm>
          <a:off x="2641111" y="93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56124</xdr:rowOff>
    </xdr:from>
    <xdr:to>
      <xdr:col>10</xdr:col>
      <xdr:colOff>114300</xdr:colOff>
      <xdr:row>57</xdr:row>
      <xdr:rowOff>133207</xdr:rowOff>
    </xdr:to>
    <xdr:cxnSp macro="">
      <xdr:nvCxnSpPr>
        <xdr:cNvPr id="126" name="直線コネクタ 125"/>
        <xdr:cNvCxnSpPr/>
      </xdr:nvCxnSpPr>
      <xdr:spPr>
        <a:xfrm>
          <a:off x="1130300" y="9828774"/>
          <a:ext cx="889000" cy="7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112217</xdr:rowOff>
    </xdr:from>
    <xdr:to>
      <xdr:col>10</xdr:col>
      <xdr:colOff>165100</xdr:colOff>
      <xdr:row>57</xdr:row>
      <xdr:rowOff>42367</xdr:rowOff>
    </xdr:to>
    <xdr:sp macro="" textlink="">
      <xdr:nvSpPr>
        <xdr:cNvPr id="127" name="フローチャート: 判断 126"/>
        <xdr:cNvSpPr/>
      </xdr:nvSpPr>
      <xdr:spPr>
        <a:xfrm>
          <a:off x="1968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58894</xdr:rowOff>
    </xdr:from>
    <xdr:ext cx="534377" cy="259045"/>
    <xdr:sp macro="" textlink="">
      <xdr:nvSpPr>
        <xdr:cNvPr id="128" name="テキスト ボックス 127"/>
        <xdr:cNvSpPr txBox="1"/>
      </xdr:nvSpPr>
      <xdr:spPr>
        <a:xfrm>
          <a:off x="1752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81311</xdr:rowOff>
    </xdr:from>
    <xdr:to>
      <xdr:col>6</xdr:col>
      <xdr:colOff>38100</xdr:colOff>
      <xdr:row>57</xdr:row>
      <xdr:rowOff>11461</xdr:rowOff>
    </xdr:to>
    <xdr:sp macro="" textlink="">
      <xdr:nvSpPr>
        <xdr:cNvPr id="129" name="フローチャート: 判断 128"/>
        <xdr:cNvSpPr/>
      </xdr:nvSpPr>
      <xdr:spPr>
        <a:xfrm>
          <a:off x="1079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27988</xdr:rowOff>
    </xdr:from>
    <xdr:ext cx="534377" cy="259045"/>
    <xdr:sp macro="" textlink="">
      <xdr:nvSpPr>
        <xdr:cNvPr id="130" name="テキスト ボックス 129"/>
        <xdr:cNvSpPr txBox="1"/>
      </xdr:nvSpPr>
      <xdr:spPr>
        <a:xfrm>
          <a:off x="863111" y="94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154188</xdr:rowOff>
    </xdr:from>
    <xdr:to>
      <xdr:col>24</xdr:col>
      <xdr:colOff>114300</xdr:colOff>
      <xdr:row>57</xdr:row>
      <xdr:rowOff>84338</xdr:rowOff>
    </xdr:to>
    <xdr:sp macro="" textlink="">
      <xdr:nvSpPr>
        <xdr:cNvPr id="136" name="楕円 135"/>
        <xdr:cNvSpPr/>
      </xdr:nvSpPr>
      <xdr:spPr>
        <a:xfrm>
          <a:off x="4584700" y="97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132615</xdr:rowOff>
    </xdr:from>
    <xdr:ext cx="534377" cy="259045"/>
    <xdr:sp macro="" textlink="">
      <xdr:nvSpPr>
        <xdr:cNvPr id="137" name="物件費該当値テキスト"/>
        <xdr:cNvSpPr txBox="1"/>
      </xdr:nvSpPr>
      <xdr:spPr>
        <a:xfrm>
          <a:off x="4686300" y="973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68692</xdr:rowOff>
    </xdr:from>
    <xdr:to>
      <xdr:col>20</xdr:col>
      <xdr:colOff>38100</xdr:colOff>
      <xdr:row>57</xdr:row>
      <xdr:rowOff>170292</xdr:rowOff>
    </xdr:to>
    <xdr:sp macro="" textlink="">
      <xdr:nvSpPr>
        <xdr:cNvPr id="138" name="楕円 137"/>
        <xdr:cNvSpPr/>
      </xdr:nvSpPr>
      <xdr:spPr>
        <a:xfrm>
          <a:off x="3746500" y="98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161419</xdr:rowOff>
    </xdr:from>
    <xdr:ext cx="534377" cy="259045"/>
    <xdr:sp macro="" textlink="">
      <xdr:nvSpPr>
        <xdr:cNvPr id="139" name="テキスト ボックス 138"/>
        <xdr:cNvSpPr txBox="1"/>
      </xdr:nvSpPr>
      <xdr:spPr>
        <a:xfrm>
          <a:off x="3517411" y="9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112949</xdr:rowOff>
    </xdr:from>
    <xdr:to>
      <xdr:col>15</xdr:col>
      <xdr:colOff>101600</xdr:colOff>
      <xdr:row>58</xdr:row>
      <xdr:rowOff>43099</xdr:rowOff>
    </xdr:to>
    <xdr:sp macro="" textlink="">
      <xdr:nvSpPr>
        <xdr:cNvPr id="140" name="楕円 139"/>
        <xdr:cNvSpPr/>
      </xdr:nvSpPr>
      <xdr:spPr>
        <a:xfrm>
          <a:off x="2857500" y="98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34226</xdr:rowOff>
    </xdr:from>
    <xdr:ext cx="534377" cy="259045"/>
    <xdr:sp macro="" textlink="">
      <xdr:nvSpPr>
        <xdr:cNvPr id="141" name="テキスト ボックス 140"/>
        <xdr:cNvSpPr txBox="1"/>
      </xdr:nvSpPr>
      <xdr:spPr>
        <a:xfrm>
          <a:off x="2641111" y="997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82407</xdr:rowOff>
    </xdr:from>
    <xdr:to>
      <xdr:col>10</xdr:col>
      <xdr:colOff>165100</xdr:colOff>
      <xdr:row>58</xdr:row>
      <xdr:rowOff>12557</xdr:rowOff>
    </xdr:to>
    <xdr:sp macro="" textlink="">
      <xdr:nvSpPr>
        <xdr:cNvPr id="142" name="楕円 141"/>
        <xdr:cNvSpPr/>
      </xdr:nvSpPr>
      <xdr:spPr>
        <a:xfrm>
          <a:off x="1968500" y="98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3684</xdr:rowOff>
    </xdr:from>
    <xdr:ext cx="534377" cy="259045"/>
    <xdr:sp macro="" textlink="">
      <xdr:nvSpPr>
        <xdr:cNvPr id="143" name="テキスト ボックス 142"/>
        <xdr:cNvSpPr txBox="1"/>
      </xdr:nvSpPr>
      <xdr:spPr>
        <a:xfrm>
          <a:off x="1752111" y="99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5324</xdr:rowOff>
    </xdr:from>
    <xdr:to>
      <xdr:col>6</xdr:col>
      <xdr:colOff>38100</xdr:colOff>
      <xdr:row>57</xdr:row>
      <xdr:rowOff>106924</xdr:rowOff>
    </xdr:to>
    <xdr:sp macro="" textlink="">
      <xdr:nvSpPr>
        <xdr:cNvPr id="144" name="楕円 143"/>
        <xdr:cNvSpPr/>
      </xdr:nvSpPr>
      <xdr:spPr>
        <a:xfrm>
          <a:off x="1079500" y="977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98051</xdr:rowOff>
    </xdr:from>
    <xdr:ext cx="534377" cy="259045"/>
    <xdr:sp macro="" textlink="">
      <xdr:nvSpPr>
        <xdr:cNvPr id="145" name="テキスト ボックス 144"/>
        <xdr:cNvSpPr txBox="1"/>
      </xdr:nvSpPr>
      <xdr:spPr>
        <a:xfrm>
          <a:off x="863111" y="98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6" name="テキスト ボックス 155"/>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0" name="テキスト ボックス 159"/>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2" name="テキスト ボックス 161"/>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157988</xdr:rowOff>
    </xdr:from>
    <xdr:to>
      <xdr:col>24</xdr:col>
      <xdr:colOff>62865</xdr:colOff>
      <xdr:row>77</xdr:row>
      <xdr:rowOff>80493</xdr:rowOff>
    </xdr:to>
    <xdr:cxnSp macro="">
      <xdr:nvCxnSpPr>
        <xdr:cNvPr id="166" name="直線コネクタ 165"/>
        <xdr:cNvCxnSpPr/>
      </xdr:nvCxnSpPr>
      <xdr:spPr>
        <a:xfrm flipV="1">
          <a:off x="4633595" y="12330938"/>
          <a:ext cx="1270" cy="95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84320</xdr:rowOff>
    </xdr:from>
    <xdr:ext cx="469744" cy="259045"/>
    <xdr:sp macro="" textlink="">
      <xdr:nvSpPr>
        <xdr:cNvPr id="167" name="維持補修費最小値テキスト"/>
        <xdr:cNvSpPr txBox="1"/>
      </xdr:nvSpPr>
      <xdr:spPr>
        <a:xfrm>
          <a:off x="4686300" y="1328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80493</xdr:rowOff>
    </xdr:from>
    <xdr:to>
      <xdr:col>24</xdr:col>
      <xdr:colOff>152400</xdr:colOff>
      <xdr:row>77</xdr:row>
      <xdr:rowOff>80493</xdr:rowOff>
    </xdr:to>
    <xdr:cxnSp macro="">
      <xdr:nvCxnSpPr>
        <xdr:cNvPr id="168" name="直線コネクタ 167"/>
        <xdr:cNvCxnSpPr/>
      </xdr:nvCxnSpPr>
      <xdr:spPr>
        <a:xfrm>
          <a:off x="4546600" y="1328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104665</xdr:rowOff>
    </xdr:from>
    <xdr:ext cx="469744" cy="259045"/>
    <xdr:sp macro="" textlink="">
      <xdr:nvSpPr>
        <xdr:cNvPr id="169" name="維持補修費最大値テキスト"/>
        <xdr:cNvSpPr txBox="1"/>
      </xdr:nvSpPr>
      <xdr:spPr>
        <a:xfrm>
          <a:off x="4686300" y="1210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157988</xdr:rowOff>
    </xdr:from>
    <xdr:to>
      <xdr:col>24</xdr:col>
      <xdr:colOff>152400</xdr:colOff>
      <xdr:row>71</xdr:row>
      <xdr:rowOff>157988</xdr:rowOff>
    </xdr:to>
    <xdr:cxnSp macro="">
      <xdr:nvCxnSpPr>
        <xdr:cNvPr id="170" name="直線コネクタ 169"/>
        <xdr:cNvCxnSpPr/>
      </xdr:nvCxnSpPr>
      <xdr:spPr>
        <a:xfrm>
          <a:off x="4546600" y="123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71806</xdr:rowOff>
    </xdr:from>
    <xdr:to>
      <xdr:col>24</xdr:col>
      <xdr:colOff>63500</xdr:colOff>
      <xdr:row>77</xdr:row>
      <xdr:rowOff>73406</xdr:rowOff>
    </xdr:to>
    <xdr:cxnSp macro="">
      <xdr:nvCxnSpPr>
        <xdr:cNvPr id="171" name="直線コネクタ 170"/>
        <xdr:cNvCxnSpPr/>
      </xdr:nvCxnSpPr>
      <xdr:spPr>
        <a:xfrm>
          <a:off x="3797300" y="1327345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32910</xdr:rowOff>
    </xdr:from>
    <xdr:ext cx="469744" cy="259045"/>
    <xdr:sp macro="" textlink="">
      <xdr:nvSpPr>
        <xdr:cNvPr id="172" name="維持補修費平均値テキスト"/>
        <xdr:cNvSpPr txBox="1"/>
      </xdr:nvSpPr>
      <xdr:spPr>
        <a:xfrm>
          <a:off x="4686300" y="12720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10033</xdr:rowOff>
    </xdr:from>
    <xdr:to>
      <xdr:col>24</xdr:col>
      <xdr:colOff>114300</xdr:colOff>
      <xdr:row>75</xdr:row>
      <xdr:rowOff>111633</xdr:rowOff>
    </xdr:to>
    <xdr:sp macro="" textlink="">
      <xdr:nvSpPr>
        <xdr:cNvPr id="173" name="フローチャート: 判断 172"/>
        <xdr:cNvSpPr/>
      </xdr:nvSpPr>
      <xdr:spPr>
        <a:xfrm>
          <a:off x="4584700" y="1286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71806</xdr:rowOff>
    </xdr:from>
    <xdr:to>
      <xdr:col>19</xdr:col>
      <xdr:colOff>177800</xdr:colOff>
      <xdr:row>77</xdr:row>
      <xdr:rowOff>91694</xdr:rowOff>
    </xdr:to>
    <xdr:cxnSp macro="">
      <xdr:nvCxnSpPr>
        <xdr:cNvPr id="174" name="直線コネクタ 173"/>
        <xdr:cNvCxnSpPr/>
      </xdr:nvCxnSpPr>
      <xdr:spPr>
        <a:xfrm flipV="1">
          <a:off x="2908300" y="13273456"/>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3404</xdr:rowOff>
    </xdr:from>
    <xdr:to>
      <xdr:col>20</xdr:col>
      <xdr:colOff>38100</xdr:colOff>
      <xdr:row>74</xdr:row>
      <xdr:rowOff>105004</xdr:rowOff>
    </xdr:to>
    <xdr:sp macro="" textlink="">
      <xdr:nvSpPr>
        <xdr:cNvPr id="175" name="フローチャート: 判断 174"/>
        <xdr:cNvSpPr/>
      </xdr:nvSpPr>
      <xdr:spPr>
        <a:xfrm>
          <a:off x="3746500" y="1269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121531</xdr:rowOff>
    </xdr:from>
    <xdr:ext cx="469744" cy="259045"/>
    <xdr:sp macro="" textlink="">
      <xdr:nvSpPr>
        <xdr:cNvPr id="176" name="テキスト ボックス 175"/>
        <xdr:cNvSpPr txBox="1"/>
      </xdr:nvSpPr>
      <xdr:spPr>
        <a:xfrm>
          <a:off x="3549728" y="1246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91694</xdr:rowOff>
    </xdr:from>
    <xdr:to>
      <xdr:col>15</xdr:col>
      <xdr:colOff>50800</xdr:colOff>
      <xdr:row>78</xdr:row>
      <xdr:rowOff>50546</xdr:rowOff>
    </xdr:to>
    <xdr:cxnSp macro="">
      <xdr:nvCxnSpPr>
        <xdr:cNvPr id="177" name="直線コネクタ 176"/>
        <xdr:cNvCxnSpPr/>
      </xdr:nvCxnSpPr>
      <xdr:spPr>
        <a:xfrm flipV="1">
          <a:off x="2019300" y="1329334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133934</xdr:rowOff>
    </xdr:from>
    <xdr:to>
      <xdr:col>15</xdr:col>
      <xdr:colOff>101600</xdr:colOff>
      <xdr:row>74</xdr:row>
      <xdr:rowOff>64084</xdr:rowOff>
    </xdr:to>
    <xdr:sp macro="" textlink="">
      <xdr:nvSpPr>
        <xdr:cNvPr id="178" name="フローチャート: 判断 177"/>
        <xdr:cNvSpPr/>
      </xdr:nvSpPr>
      <xdr:spPr>
        <a:xfrm>
          <a:off x="2857500" y="126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80611</xdr:rowOff>
    </xdr:from>
    <xdr:ext cx="469744" cy="259045"/>
    <xdr:sp macro="" textlink="">
      <xdr:nvSpPr>
        <xdr:cNvPr id="179" name="テキスト ボックス 178"/>
        <xdr:cNvSpPr txBox="1"/>
      </xdr:nvSpPr>
      <xdr:spPr>
        <a:xfrm>
          <a:off x="2673428" y="1242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50546</xdr:rowOff>
    </xdr:from>
    <xdr:to>
      <xdr:col>10</xdr:col>
      <xdr:colOff>114300</xdr:colOff>
      <xdr:row>78</xdr:row>
      <xdr:rowOff>117526</xdr:rowOff>
    </xdr:to>
    <xdr:cxnSp macro="">
      <xdr:nvCxnSpPr>
        <xdr:cNvPr id="180" name="直線コネクタ 179"/>
        <xdr:cNvCxnSpPr/>
      </xdr:nvCxnSpPr>
      <xdr:spPr>
        <a:xfrm flipV="1">
          <a:off x="1130300" y="13423646"/>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42723</xdr:rowOff>
    </xdr:from>
    <xdr:to>
      <xdr:col>10</xdr:col>
      <xdr:colOff>165100</xdr:colOff>
      <xdr:row>74</xdr:row>
      <xdr:rowOff>144323</xdr:rowOff>
    </xdr:to>
    <xdr:sp macro="" textlink="">
      <xdr:nvSpPr>
        <xdr:cNvPr id="181" name="フローチャート: 判断 180"/>
        <xdr:cNvSpPr/>
      </xdr:nvSpPr>
      <xdr:spPr>
        <a:xfrm>
          <a:off x="1968500" y="1273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160850</xdr:rowOff>
    </xdr:from>
    <xdr:ext cx="469744" cy="259045"/>
    <xdr:sp macro="" textlink="">
      <xdr:nvSpPr>
        <xdr:cNvPr id="182" name="テキスト ボックス 181"/>
        <xdr:cNvSpPr txBox="1"/>
      </xdr:nvSpPr>
      <xdr:spPr>
        <a:xfrm>
          <a:off x="1784428" y="1250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87071</xdr:rowOff>
    </xdr:from>
    <xdr:to>
      <xdr:col>6</xdr:col>
      <xdr:colOff>38100</xdr:colOff>
      <xdr:row>75</xdr:row>
      <xdr:rowOff>17221</xdr:rowOff>
    </xdr:to>
    <xdr:sp macro="" textlink="">
      <xdr:nvSpPr>
        <xdr:cNvPr id="183" name="フローチャート: 判断 182"/>
        <xdr:cNvSpPr/>
      </xdr:nvSpPr>
      <xdr:spPr>
        <a:xfrm>
          <a:off x="1079500" y="1277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33748</xdr:rowOff>
    </xdr:from>
    <xdr:ext cx="469744" cy="259045"/>
    <xdr:sp macro="" textlink="">
      <xdr:nvSpPr>
        <xdr:cNvPr id="184" name="テキスト ボックス 183"/>
        <xdr:cNvSpPr txBox="1"/>
      </xdr:nvSpPr>
      <xdr:spPr>
        <a:xfrm>
          <a:off x="895428" y="1254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22606</xdr:rowOff>
    </xdr:from>
    <xdr:to>
      <xdr:col>24</xdr:col>
      <xdr:colOff>114300</xdr:colOff>
      <xdr:row>77</xdr:row>
      <xdr:rowOff>124206</xdr:rowOff>
    </xdr:to>
    <xdr:sp macro="" textlink="">
      <xdr:nvSpPr>
        <xdr:cNvPr id="190" name="楕円 189"/>
        <xdr:cNvSpPr/>
      </xdr:nvSpPr>
      <xdr:spPr>
        <a:xfrm>
          <a:off x="4584700" y="132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108983</xdr:rowOff>
    </xdr:from>
    <xdr:ext cx="469744" cy="259045"/>
    <xdr:sp macro="" textlink="">
      <xdr:nvSpPr>
        <xdr:cNvPr id="191" name="維持補修費該当値テキスト"/>
        <xdr:cNvSpPr txBox="1"/>
      </xdr:nvSpPr>
      <xdr:spPr>
        <a:xfrm>
          <a:off x="4686300" y="131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21006</xdr:rowOff>
    </xdr:from>
    <xdr:to>
      <xdr:col>20</xdr:col>
      <xdr:colOff>38100</xdr:colOff>
      <xdr:row>77</xdr:row>
      <xdr:rowOff>122606</xdr:rowOff>
    </xdr:to>
    <xdr:sp macro="" textlink="">
      <xdr:nvSpPr>
        <xdr:cNvPr id="192" name="楕円 191"/>
        <xdr:cNvSpPr/>
      </xdr:nvSpPr>
      <xdr:spPr>
        <a:xfrm>
          <a:off x="3746500" y="132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113733</xdr:rowOff>
    </xdr:from>
    <xdr:ext cx="469744" cy="259045"/>
    <xdr:sp macro="" textlink="">
      <xdr:nvSpPr>
        <xdr:cNvPr id="193" name="テキスト ボックス 192"/>
        <xdr:cNvSpPr txBox="1"/>
      </xdr:nvSpPr>
      <xdr:spPr>
        <a:xfrm>
          <a:off x="3549728" y="1331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40894</xdr:rowOff>
    </xdr:from>
    <xdr:to>
      <xdr:col>15</xdr:col>
      <xdr:colOff>101600</xdr:colOff>
      <xdr:row>77</xdr:row>
      <xdr:rowOff>142494</xdr:rowOff>
    </xdr:to>
    <xdr:sp macro="" textlink="">
      <xdr:nvSpPr>
        <xdr:cNvPr id="194" name="楕円 193"/>
        <xdr:cNvSpPr/>
      </xdr:nvSpPr>
      <xdr:spPr>
        <a:xfrm>
          <a:off x="2857500" y="132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133621</xdr:rowOff>
    </xdr:from>
    <xdr:ext cx="469744" cy="259045"/>
    <xdr:sp macro="" textlink="">
      <xdr:nvSpPr>
        <xdr:cNvPr id="195" name="テキスト ボックス 194"/>
        <xdr:cNvSpPr txBox="1"/>
      </xdr:nvSpPr>
      <xdr:spPr>
        <a:xfrm>
          <a:off x="2673428" y="1333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171196</xdr:rowOff>
    </xdr:from>
    <xdr:to>
      <xdr:col>10</xdr:col>
      <xdr:colOff>165100</xdr:colOff>
      <xdr:row>78</xdr:row>
      <xdr:rowOff>101346</xdr:rowOff>
    </xdr:to>
    <xdr:sp macro="" textlink="">
      <xdr:nvSpPr>
        <xdr:cNvPr id="196" name="楕円 195"/>
        <xdr:cNvSpPr/>
      </xdr:nvSpPr>
      <xdr:spPr>
        <a:xfrm>
          <a:off x="1968500" y="133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92473</xdr:rowOff>
    </xdr:from>
    <xdr:ext cx="469744" cy="259045"/>
    <xdr:sp macro="" textlink="">
      <xdr:nvSpPr>
        <xdr:cNvPr id="197" name="テキスト ボックス 196"/>
        <xdr:cNvSpPr txBox="1"/>
      </xdr:nvSpPr>
      <xdr:spPr>
        <a:xfrm>
          <a:off x="1784428" y="1346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66726</xdr:rowOff>
    </xdr:from>
    <xdr:to>
      <xdr:col>6</xdr:col>
      <xdr:colOff>38100</xdr:colOff>
      <xdr:row>78</xdr:row>
      <xdr:rowOff>168326</xdr:rowOff>
    </xdr:to>
    <xdr:sp macro="" textlink="">
      <xdr:nvSpPr>
        <xdr:cNvPr id="198" name="楕円 197"/>
        <xdr:cNvSpPr/>
      </xdr:nvSpPr>
      <xdr:spPr>
        <a:xfrm>
          <a:off x="10795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159453</xdr:rowOff>
    </xdr:from>
    <xdr:ext cx="469744" cy="259045"/>
    <xdr:sp macro="" textlink="">
      <xdr:nvSpPr>
        <xdr:cNvPr id="199" name="テキスト ボックス 198"/>
        <xdr:cNvSpPr txBox="1"/>
      </xdr:nvSpPr>
      <xdr:spPr>
        <a:xfrm>
          <a:off x="895428" y="135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0" name="テキスト ボックス 209"/>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2" name="テキスト ボックス 21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4" name="テキスト ボックス 21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6" name="テキスト ボックス 21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74595</xdr:rowOff>
    </xdr:from>
    <xdr:to>
      <xdr:col>24</xdr:col>
      <xdr:colOff>62865</xdr:colOff>
      <xdr:row>99</xdr:row>
      <xdr:rowOff>58319</xdr:rowOff>
    </xdr:to>
    <xdr:cxnSp macro="">
      <xdr:nvCxnSpPr>
        <xdr:cNvPr id="220" name="直線コネクタ 219"/>
        <xdr:cNvCxnSpPr/>
      </xdr:nvCxnSpPr>
      <xdr:spPr>
        <a:xfrm flipV="1">
          <a:off x="4633595" y="15505095"/>
          <a:ext cx="1270" cy="152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62146</xdr:rowOff>
    </xdr:from>
    <xdr:ext cx="469744" cy="259045"/>
    <xdr:sp macro="" textlink="">
      <xdr:nvSpPr>
        <xdr:cNvPr id="221" name="扶助費最小値テキスト"/>
        <xdr:cNvSpPr txBox="1"/>
      </xdr:nvSpPr>
      <xdr:spPr>
        <a:xfrm>
          <a:off x="4686300" y="170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58319</xdr:rowOff>
    </xdr:from>
    <xdr:to>
      <xdr:col>24</xdr:col>
      <xdr:colOff>152400</xdr:colOff>
      <xdr:row>99</xdr:row>
      <xdr:rowOff>58319</xdr:rowOff>
    </xdr:to>
    <xdr:cxnSp macro="">
      <xdr:nvCxnSpPr>
        <xdr:cNvPr id="222" name="直線コネクタ 221"/>
        <xdr:cNvCxnSpPr/>
      </xdr:nvCxnSpPr>
      <xdr:spPr>
        <a:xfrm>
          <a:off x="4546600" y="1703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21272</xdr:rowOff>
    </xdr:from>
    <xdr:ext cx="534377" cy="259045"/>
    <xdr:sp macro="" textlink="">
      <xdr:nvSpPr>
        <xdr:cNvPr id="223" name="扶助費最大値テキスト"/>
        <xdr:cNvSpPr txBox="1"/>
      </xdr:nvSpPr>
      <xdr:spPr>
        <a:xfrm>
          <a:off x="4686300" y="152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74595</xdr:rowOff>
    </xdr:from>
    <xdr:to>
      <xdr:col>24</xdr:col>
      <xdr:colOff>152400</xdr:colOff>
      <xdr:row>90</xdr:row>
      <xdr:rowOff>74595</xdr:rowOff>
    </xdr:to>
    <xdr:cxnSp macro="">
      <xdr:nvCxnSpPr>
        <xdr:cNvPr id="224" name="直線コネクタ 223"/>
        <xdr:cNvCxnSpPr/>
      </xdr:nvCxnSpPr>
      <xdr:spPr>
        <a:xfrm>
          <a:off x="4546600" y="155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10587</xdr:rowOff>
    </xdr:from>
    <xdr:to>
      <xdr:col>24</xdr:col>
      <xdr:colOff>63500</xdr:colOff>
      <xdr:row>95</xdr:row>
      <xdr:rowOff>49357</xdr:rowOff>
    </xdr:to>
    <xdr:cxnSp macro="">
      <xdr:nvCxnSpPr>
        <xdr:cNvPr id="225" name="直線コネクタ 224"/>
        <xdr:cNvCxnSpPr/>
      </xdr:nvCxnSpPr>
      <xdr:spPr>
        <a:xfrm flipV="1">
          <a:off x="3797300" y="16298337"/>
          <a:ext cx="8382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25813</xdr:rowOff>
    </xdr:from>
    <xdr:ext cx="534377" cy="259045"/>
    <xdr:sp macro="" textlink="">
      <xdr:nvSpPr>
        <xdr:cNvPr id="226" name="扶助費平均値テキスト"/>
        <xdr:cNvSpPr txBox="1"/>
      </xdr:nvSpPr>
      <xdr:spPr>
        <a:xfrm>
          <a:off x="4686300" y="1631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47386</xdr:rowOff>
    </xdr:from>
    <xdr:to>
      <xdr:col>24</xdr:col>
      <xdr:colOff>114300</xdr:colOff>
      <xdr:row>95</xdr:row>
      <xdr:rowOff>148986</xdr:rowOff>
    </xdr:to>
    <xdr:sp macro="" textlink="">
      <xdr:nvSpPr>
        <xdr:cNvPr id="227" name="フローチャート: 判断 226"/>
        <xdr:cNvSpPr/>
      </xdr:nvSpPr>
      <xdr:spPr>
        <a:xfrm>
          <a:off x="4584700" y="16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49357</xdr:rowOff>
    </xdr:from>
    <xdr:to>
      <xdr:col>19</xdr:col>
      <xdr:colOff>177800</xdr:colOff>
      <xdr:row>95</xdr:row>
      <xdr:rowOff>61153</xdr:rowOff>
    </xdr:to>
    <xdr:cxnSp macro="">
      <xdr:nvCxnSpPr>
        <xdr:cNvPr id="228" name="直線コネクタ 227"/>
        <xdr:cNvCxnSpPr/>
      </xdr:nvCxnSpPr>
      <xdr:spPr>
        <a:xfrm flipV="1">
          <a:off x="2908300" y="16337107"/>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75459</xdr:rowOff>
    </xdr:from>
    <xdr:to>
      <xdr:col>20</xdr:col>
      <xdr:colOff>38100</xdr:colOff>
      <xdr:row>96</xdr:row>
      <xdr:rowOff>5609</xdr:rowOff>
    </xdr:to>
    <xdr:sp macro="" textlink="">
      <xdr:nvSpPr>
        <xdr:cNvPr id="229" name="フローチャート: 判断 228"/>
        <xdr:cNvSpPr/>
      </xdr:nvSpPr>
      <xdr:spPr>
        <a:xfrm>
          <a:off x="37465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168186</xdr:rowOff>
    </xdr:from>
    <xdr:ext cx="534377" cy="259045"/>
    <xdr:sp macro="" textlink="">
      <xdr:nvSpPr>
        <xdr:cNvPr id="230" name="テキスト ボックス 229"/>
        <xdr:cNvSpPr txBox="1"/>
      </xdr:nvSpPr>
      <xdr:spPr>
        <a:xfrm>
          <a:off x="3517411" y="164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61153</xdr:rowOff>
    </xdr:from>
    <xdr:to>
      <xdr:col>15</xdr:col>
      <xdr:colOff>50800</xdr:colOff>
      <xdr:row>95</xdr:row>
      <xdr:rowOff>93523</xdr:rowOff>
    </xdr:to>
    <xdr:cxnSp macro="">
      <xdr:nvCxnSpPr>
        <xdr:cNvPr id="231" name="直線コネクタ 230"/>
        <xdr:cNvCxnSpPr/>
      </xdr:nvCxnSpPr>
      <xdr:spPr>
        <a:xfrm flipV="1">
          <a:off x="2019300" y="16348903"/>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55798</xdr:rowOff>
    </xdr:from>
    <xdr:to>
      <xdr:col>15</xdr:col>
      <xdr:colOff>101600</xdr:colOff>
      <xdr:row>95</xdr:row>
      <xdr:rowOff>157398</xdr:rowOff>
    </xdr:to>
    <xdr:sp macro="" textlink="">
      <xdr:nvSpPr>
        <xdr:cNvPr id="232" name="フローチャート: 判断 231"/>
        <xdr:cNvSpPr/>
      </xdr:nvSpPr>
      <xdr:spPr>
        <a:xfrm>
          <a:off x="2857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148525</xdr:rowOff>
    </xdr:from>
    <xdr:ext cx="534377" cy="259045"/>
    <xdr:sp macro="" textlink="">
      <xdr:nvSpPr>
        <xdr:cNvPr id="233" name="テキスト ボックス 232"/>
        <xdr:cNvSpPr txBox="1"/>
      </xdr:nvSpPr>
      <xdr:spPr>
        <a:xfrm>
          <a:off x="2641111" y="164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93523</xdr:rowOff>
    </xdr:from>
    <xdr:to>
      <xdr:col>10</xdr:col>
      <xdr:colOff>114300</xdr:colOff>
      <xdr:row>95</xdr:row>
      <xdr:rowOff>107787</xdr:rowOff>
    </xdr:to>
    <xdr:cxnSp macro="">
      <xdr:nvCxnSpPr>
        <xdr:cNvPr id="234" name="直線コネクタ 233"/>
        <xdr:cNvCxnSpPr/>
      </xdr:nvCxnSpPr>
      <xdr:spPr>
        <a:xfrm flipV="1">
          <a:off x="1130300" y="16381273"/>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146599</xdr:rowOff>
    </xdr:from>
    <xdr:to>
      <xdr:col>10</xdr:col>
      <xdr:colOff>165100</xdr:colOff>
      <xdr:row>96</xdr:row>
      <xdr:rowOff>76749</xdr:rowOff>
    </xdr:to>
    <xdr:sp macro="" textlink="">
      <xdr:nvSpPr>
        <xdr:cNvPr id="235" name="フローチャート: 判断 234"/>
        <xdr:cNvSpPr/>
      </xdr:nvSpPr>
      <xdr:spPr>
        <a:xfrm>
          <a:off x="1968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67876</xdr:rowOff>
    </xdr:from>
    <xdr:ext cx="469744" cy="259045"/>
    <xdr:sp macro="" textlink="">
      <xdr:nvSpPr>
        <xdr:cNvPr id="236" name="テキスト ボックス 235"/>
        <xdr:cNvSpPr txBox="1"/>
      </xdr:nvSpPr>
      <xdr:spPr>
        <a:xfrm>
          <a:off x="1784428" y="1652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162418</xdr:rowOff>
    </xdr:from>
    <xdr:to>
      <xdr:col>6</xdr:col>
      <xdr:colOff>38100</xdr:colOff>
      <xdr:row>96</xdr:row>
      <xdr:rowOff>92568</xdr:rowOff>
    </xdr:to>
    <xdr:sp macro="" textlink="">
      <xdr:nvSpPr>
        <xdr:cNvPr id="237" name="フローチャート: 判断 236"/>
        <xdr:cNvSpPr/>
      </xdr:nvSpPr>
      <xdr:spPr>
        <a:xfrm>
          <a:off x="1079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83695</xdr:rowOff>
    </xdr:from>
    <xdr:ext cx="469744" cy="259045"/>
    <xdr:sp macro="" textlink="">
      <xdr:nvSpPr>
        <xdr:cNvPr id="238" name="テキスト ボックス 237"/>
        <xdr:cNvSpPr txBox="1"/>
      </xdr:nvSpPr>
      <xdr:spPr>
        <a:xfrm>
          <a:off x="895428" y="1654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131237</xdr:rowOff>
    </xdr:from>
    <xdr:to>
      <xdr:col>24</xdr:col>
      <xdr:colOff>114300</xdr:colOff>
      <xdr:row>95</xdr:row>
      <xdr:rowOff>61387</xdr:rowOff>
    </xdr:to>
    <xdr:sp macro="" textlink="">
      <xdr:nvSpPr>
        <xdr:cNvPr id="244" name="楕円 243"/>
        <xdr:cNvSpPr/>
      </xdr:nvSpPr>
      <xdr:spPr>
        <a:xfrm>
          <a:off x="4584700" y="162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154114</xdr:rowOff>
    </xdr:from>
    <xdr:ext cx="534377" cy="259045"/>
    <xdr:sp macro="" textlink="">
      <xdr:nvSpPr>
        <xdr:cNvPr id="245" name="扶助費該当値テキスト"/>
        <xdr:cNvSpPr txBox="1"/>
      </xdr:nvSpPr>
      <xdr:spPr>
        <a:xfrm>
          <a:off x="4686300" y="160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170007</xdr:rowOff>
    </xdr:from>
    <xdr:to>
      <xdr:col>20</xdr:col>
      <xdr:colOff>38100</xdr:colOff>
      <xdr:row>95</xdr:row>
      <xdr:rowOff>100157</xdr:rowOff>
    </xdr:to>
    <xdr:sp macro="" textlink="">
      <xdr:nvSpPr>
        <xdr:cNvPr id="246" name="楕円 245"/>
        <xdr:cNvSpPr/>
      </xdr:nvSpPr>
      <xdr:spPr>
        <a:xfrm>
          <a:off x="3746500" y="162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116684</xdr:rowOff>
    </xdr:from>
    <xdr:ext cx="534377" cy="259045"/>
    <xdr:sp macro="" textlink="">
      <xdr:nvSpPr>
        <xdr:cNvPr id="247" name="テキスト ボックス 246"/>
        <xdr:cNvSpPr txBox="1"/>
      </xdr:nvSpPr>
      <xdr:spPr>
        <a:xfrm>
          <a:off x="3517411" y="160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10353</xdr:rowOff>
    </xdr:from>
    <xdr:to>
      <xdr:col>15</xdr:col>
      <xdr:colOff>101600</xdr:colOff>
      <xdr:row>95</xdr:row>
      <xdr:rowOff>111953</xdr:rowOff>
    </xdr:to>
    <xdr:sp macro="" textlink="">
      <xdr:nvSpPr>
        <xdr:cNvPr id="248" name="楕円 247"/>
        <xdr:cNvSpPr/>
      </xdr:nvSpPr>
      <xdr:spPr>
        <a:xfrm>
          <a:off x="2857500" y="162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128480</xdr:rowOff>
    </xdr:from>
    <xdr:ext cx="534377" cy="259045"/>
    <xdr:sp macro="" textlink="">
      <xdr:nvSpPr>
        <xdr:cNvPr id="249" name="テキスト ボックス 248"/>
        <xdr:cNvSpPr txBox="1"/>
      </xdr:nvSpPr>
      <xdr:spPr>
        <a:xfrm>
          <a:off x="2641111" y="160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42723</xdr:rowOff>
    </xdr:from>
    <xdr:to>
      <xdr:col>10</xdr:col>
      <xdr:colOff>165100</xdr:colOff>
      <xdr:row>95</xdr:row>
      <xdr:rowOff>144323</xdr:rowOff>
    </xdr:to>
    <xdr:sp macro="" textlink="">
      <xdr:nvSpPr>
        <xdr:cNvPr id="250" name="楕円 249"/>
        <xdr:cNvSpPr/>
      </xdr:nvSpPr>
      <xdr:spPr>
        <a:xfrm>
          <a:off x="1968500" y="16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160850</xdr:rowOff>
    </xdr:from>
    <xdr:ext cx="534377" cy="259045"/>
    <xdr:sp macro="" textlink="">
      <xdr:nvSpPr>
        <xdr:cNvPr id="251" name="テキスト ボックス 250"/>
        <xdr:cNvSpPr txBox="1"/>
      </xdr:nvSpPr>
      <xdr:spPr>
        <a:xfrm>
          <a:off x="1752111" y="161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56987</xdr:rowOff>
    </xdr:from>
    <xdr:to>
      <xdr:col>6</xdr:col>
      <xdr:colOff>38100</xdr:colOff>
      <xdr:row>95</xdr:row>
      <xdr:rowOff>158587</xdr:rowOff>
    </xdr:to>
    <xdr:sp macro="" textlink="">
      <xdr:nvSpPr>
        <xdr:cNvPr id="252" name="楕円 251"/>
        <xdr:cNvSpPr/>
      </xdr:nvSpPr>
      <xdr:spPr>
        <a:xfrm>
          <a:off x="1079500" y="1634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3664</xdr:rowOff>
    </xdr:from>
    <xdr:ext cx="534377" cy="259045"/>
    <xdr:sp macro="" textlink="">
      <xdr:nvSpPr>
        <xdr:cNvPr id="253" name="テキスト ボックス 252"/>
        <xdr:cNvSpPr txBox="1"/>
      </xdr:nvSpPr>
      <xdr:spPr>
        <a:xfrm>
          <a:off x="863111" y="16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64" name="テキスト ボックス 26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66" name="テキスト ボックス 26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68" name="テキスト ボックス 26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0" name="テキスト ボックス 26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2" name="テキスト ボックス 27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108245</xdr:rowOff>
    </xdr:from>
    <xdr:to>
      <xdr:col>54</xdr:col>
      <xdr:colOff>189865</xdr:colOff>
      <xdr:row>36</xdr:row>
      <xdr:rowOff>85933</xdr:rowOff>
    </xdr:to>
    <xdr:cxnSp macro="">
      <xdr:nvCxnSpPr>
        <xdr:cNvPr id="274" name="直線コネクタ 273"/>
        <xdr:cNvCxnSpPr/>
      </xdr:nvCxnSpPr>
      <xdr:spPr>
        <a:xfrm flipV="1">
          <a:off x="10475595" y="5251745"/>
          <a:ext cx="1270" cy="10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89760</xdr:rowOff>
    </xdr:from>
    <xdr:ext cx="534377" cy="259045"/>
    <xdr:sp macro="" textlink="">
      <xdr:nvSpPr>
        <xdr:cNvPr id="275" name="補助費等最小値テキスト"/>
        <xdr:cNvSpPr txBox="1"/>
      </xdr:nvSpPr>
      <xdr:spPr>
        <a:xfrm>
          <a:off x="10528300" y="626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85933</xdr:rowOff>
    </xdr:from>
    <xdr:to>
      <xdr:col>55</xdr:col>
      <xdr:colOff>88900</xdr:colOff>
      <xdr:row>36</xdr:row>
      <xdr:rowOff>85933</xdr:rowOff>
    </xdr:to>
    <xdr:cxnSp macro="">
      <xdr:nvCxnSpPr>
        <xdr:cNvPr id="276" name="直線コネクタ 275"/>
        <xdr:cNvCxnSpPr/>
      </xdr:nvCxnSpPr>
      <xdr:spPr>
        <a:xfrm>
          <a:off x="10388600" y="62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54922</xdr:rowOff>
    </xdr:from>
    <xdr:ext cx="599010" cy="259045"/>
    <xdr:sp macro="" textlink="">
      <xdr:nvSpPr>
        <xdr:cNvPr id="277" name="補助費等最大値テキスト"/>
        <xdr:cNvSpPr txBox="1"/>
      </xdr:nvSpPr>
      <xdr:spPr>
        <a:xfrm>
          <a:off x="10528300" y="502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108245</xdr:rowOff>
    </xdr:from>
    <xdr:to>
      <xdr:col>55</xdr:col>
      <xdr:colOff>88900</xdr:colOff>
      <xdr:row>30</xdr:row>
      <xdr:rowOff>108245</xdr:rowOff>
    </xdr:to>
    <xdr:cxnSp macro="">
      <xdr:nvCxnSpPr>
        <xdr:cNvPr id="278" name="直線コネクタ 277"/>
        <xdr:cNvCxnSpPr/>
      </xdr:nvCxnSpPr>
      <xdr:spPr>
        <a:xfrm>
          <a:off x="10388600" y="525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147152</xdr:rowOff>
    </xdr:from>
    <xdr:to>
      <xdr:col>55</xdr:col>
      <xdr:colOff>0</xdr:colOff>
      <xdr:row>36</xdr:row>
      <xdr:rowOff>165212</xdr:rowOff>
    </xdr:to>
    <xdr:cxnSp macro="">
      <xdr:nvCxnSpPr>
        <xdr:cNvPr id="279" name="直線コネクタ 278"/>
        <xdr:cNvCxnSpPr/>
      </xdr:nvCxnSpPr>
      <xdr:spPr>
        <a:xfrm flipV="1">
          <a:off x="9639300" y="6147902"/>
          <a:ext cx="838200" cy="18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83842</xdr:rowOff>
    </xdr:from>
    <xdr:ext cx="599010" cy="259045"/>
    <xdr:sp macro="" textlink="">
      <xdr:nvSpPr>
        <xdr:cNvPr id="280" name="補助費等平均値テキスト"/>
        <xdr:cNvSpPr txBox="1"/>
      </xdr:nvSpPr>
      <xdr:spPr>
        <a:xfrm>
          <a:off x="10528300" y="5398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60965</xdr:rowOff>
    </xdr:from>
    <xdr:to>
      <xdr:col>55</xdr:col>
      <xdr:colOff>50800</xdr:colOff>
      <xdr:row>32</xdr:row>
      <xdr:rowOff>162565</xdr:rowOff>
    </xdr:to>
    <xdr:sp macro="" textlink="">
      <xdr:nvSpPr>
        <xdr:cNvPr id="281" name="フローチャート: 判断 280"/>
        <xdr:cNvSpPr/>
      </xdr:nvSpPr>
      <xdr:spPr>
        <a:xfrm>
          <a:off x="10426700" y="554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37562</xdr:rowOff>
    </xdr:from>
    <xdr:to>
      <xdr:col>50</xdr:col>
      <xdr:colOff>114300</xdr:colOff>
      <xdr:row>36</xdr:row>
      <xdr:rowOff>165212</xdr:rowOff>
    </xdr:to>
    <xdr:cxnSp macro="">
      <xdr:nvCxnSpPr>
        <xdr:cNvPr id="282" name="直線コネクタ 281"/>
        <xdr:cNvCxnSpPr/>
      </xdr:nvCxnSpPr>
      <xdr:spPr>
        <a:xfrm>
          <a:off x="8750300" y="6209762"/>
          <a:ext cx="889000" cy="1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103485</xdr:rowOff>
    </xdr:from>
    <xdr:to>
      <xdr:col>50</xdr:col>
      <xdr:colOff>165100</xdr:colOff>
      <xdr:row>33</xdr:row>
      <xdr:rowOff>33635</xdr:rowOff>
    </xdr:to>
    <xdr:sp macro="" textlink="">
      <xdr:nvSpPr>
        <xdr:cNvPr id="283" name="フローチャート: 判断 282"/>
        <xdr:cNvSpPr/>
      </xdr:nvSpPr>
      <xdr:spPr>
        <a:xfrm>
          <a:off x="9588500" y="55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50162</xdr:rowOff>
    </xdr:from>
    <xdr:ext cx="599010" cy="259045"/>
    <xdr:sp macro="" textlink="">
      <xdr:nvSpPr>
        <xdr:cNvPr id="284" name="テキスト ボックス 283"/>
        <xdr:cNvSpPr txBox="1"/>
      </xdr:nvSpPr>
      <xdr:spPr>
        <a:xfrm>
          <a:off x="9327095" y="53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37562</xdr:rowOff>
    </xdr:from>
    <xdr:to>
      <xdr:col>45</xdr:col>
      <xdr:colOff>177800</xdr:colOff>
      <xdr:row>36</xdr:row>
      <xdr:rowOff>147015</xdr:rowOff>
    </xdr:to>
    <xdr:cxnSp macro="">
      <xdr:nvCxnSpPr>
        <xdr:cNvPr id="285" name="直線コネクタ 284"/>
        <xdr:cNvCxnSpPr/>
      </xdr:nvCxnSpPr>
      <xdr:spPr>
        <a:xfrm flipV="1">
          <a:off x="7861300" y="6209762"/>
          <a:ext cx="889000" cy="10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51272</xdr:rowOff>
    </xdr:from>
    <xdr:to>
      <xdr:col>46</xdr:col>
      <xdr:colOff>38100</xdr:colOff>
      <xdr:row>30</xdr:row>
      <xdr:rowOff>152872</xdr:rowOff>
    </xdr:to>
    <xdr:sp macro="" textlink="">
      <xdr:nvSpPr>
        <xdr:cNvPr id="286" name="フローチャート: 判断 285"/>
        <xdr:cNvSpPr/>
      </xdr:nvSpPr>
      <xdr:spPr>
        <a:xfrm>
          <a:off x="8699500" y="51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169399</xdr:rowOff>
    </xdr:from>
    <xdr:ext cx="599010" cy="259045"/>
    <xdr:sp macro="" textlink="">
      <xdr:nvSpPr>
        <xdr:cNvPr id="287" name="テキスト ボックス 286"/>
        <xdr:cNvSpPr txBox="1"/>
      </xdr:nvSpPr>
      <xdr:spPr>
        <a:xfrm>
          <a:off x="8450795" y="496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29286</xdr:rowOff>
    </xdr:from>
    <xdr:to>
      <xdr:col>41</xdr:col>
      <xdr:colOff>50800</xdr:colOff>
      <xdr:row>36</xdr:row>
      <xdr:rowOff>147015</xdr:rowOff>
    </xdr:to>
    <xdr:cxnSp macro="">
      <xdr:nvCxnSpPr>
        <xdr:cNvPr id="288" name="直線コネクタ 287"/>
        <xdr:cNvCxnSpPr/>
      </xdr:nvCxnSpPr>
      <xdr:spPr>
        <a:xfrm>
          <a:off x="6972300" y="6030036"/>
          <a:ext cx="889000" cy="2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85288</xdr:rowOff>
    </xdr:from>
    <xdr:to>
      <xdr:col>41</xdr:col>
      <xdr:colOff>101600</xdr:colOff>
      <xdr:row>34</xdr:row>
      <xdr:rowOff>15438</xdr:rowOff>
    </xdr:to>
    <xdr:sp macro="" textlink="">
      <xdr:nvSpPr>
        <xdr:cNvPr id="289" name="フローチャート: 判断 288"/>
        <xdr:cNvSpPr/>
      </xdr:nvSpPr>
      <xdr:spPr>
        <a:xfrm>
          <a:off x="78105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31965</xdr:rowOff>
    </xdr:from>
    <xdr:ext cx="534377" cy="259045"/>
    <xdr:sp macro="" textlink="">
      <xdr:nvSpPr>
        <xdr:cNvPr id="290" name="テキスト ボックス 289"/>
        <xdr:cNvSpPr txBox="1"/>
      </xdr:nvSpPr>
      <xdr:spPr>
        <a:xfrm>
          <a:off x="7594111" y="55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34036</xdr:rowOff>
    </xdr:from>
    <xdr:to>
      <xdr:col>36</xdr:col>
      <xdr:colOff>165100</xdr:colOff>
      <xdr:row>33</xdr:row>
      <xdr:rowOff>135636</xdr:rowOff>
    </xdr:to>
    <xdr:sp macro="" textlink="">
      <xdr:nvSpPr>
        <xdr:cNvPr id="291" name="フローチャート: 判断 290"/>
        <xdr:cNvSpPr/>
      </xdr:nvSpPr>
      <xdr:spPr>
        <a:xfrm>
          <a:off x="6921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152163</xdr:rowOff>
    </xdr:from>
    <xdr:ext cx="534377" cy="259045"/>
    <xdr:sp macro="" textlink="">
      <xdr:nvSpPr>
        <xdr:cNvPr id="292" name="テキスト ボックス 291"/>
        <xdr:cNvSpPr txBox="1"/>
      </xdr:nvSpPr>
      <xdr:spPr>
        <a:xfrm>
          <a:off x="6705111" y="54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96352</xdr:rowOff>
    </xdr:from>
    <xdr:to>
      <xdr:col>55</xdr:col>
      <xdr:colOff>50800</xdr:colOff>
      <xdr:row>36</xdr:row>
      <xdr:rowOff>26502</xdr:rowOff>
    </xdr:to>
    <xdr:sp macro="" textlink="">
      <xdr:nvSpPr>
        <xdr:cNvPr id="298" name="楕円 297"/>
        <xdr:cNvSpPr/>
      </xdr:nvSpPr>
      <xdr:spPr>
        <a:xfrm>
          <a:off x="10426700" y="60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11279</xdr:rowOff>
    </xdr:from>
    <xdr:ext cx="534377" cy="259045"/>
    <xdr:sp macro="" textlink="">
      <xdr:nvSpPr>
        <xdr:cNvPr id="299" name="補助費等該当値テキスト"/>
        <xdr:cNvSpPr txBox="1"/>
      </xdr:nvSpPr>
      <xdr:spPr>
        <a:xfrm>
          <a:off x="10528300" y="601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114412</xdr:rowOff>
    </xdr:from>
    <xdr:to>
      <xdr:col>50</xdr:col>
      <xdr:colOff>165100</xdr:colOff>
      <xdr:row>37</xdr:row>
      <xdr:rowOff>44562</xdr:rowOff>
    </xdr:to>
    <xdr:sp macro="" textlink="">
      <xdr:nvSpPr>
        <xdr:cNvPr id="300" name="楕円 299"/>
        <xdr:cNvSpPr/>
      </xdr:nvSpPr>
      <xdr:spPr>
        <a:xfrm>
          <a:off x="9588500" y="6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35689</xdr:rowOff>
    </xdr:from>
    <xdr:ext cx="534377" cy="259045"/>
    <xdr:sp macro="" textlink="">
      <xdr:nvSpPr>
        <xdr:cNvPr id="301" name="テキスト ボックス 300"/>
        <xdr:cNvSpPr txBox="1"/>
      </xdr:nvSpPr>
      <xdr:spPr>
        <a:xfrm>
          <a:off x="9359411" y="63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158212</xdr:rowOff>
    </xdr:from>
    <xdr:to>
      <xdr:col>46</xdr:col>
      <xdr:colOff>38100</xdr:colOff>
      <xdr:row>36</xdr:row>
      <xdr:rowOff>88362</xdr:rowOff>
    </xdr:to>
    <xdr:sp macro="" textlink="">
      <xdr:nvSpPr>
        <xdr:cNvPr id="302" name="楕円 301"/>
        <xdr:cNvSpPr/>
      </xdr:nvSpPr>
      <xdr:spPr>
        <a:xfrm>
          <a:off x="8699500" y="615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79489</xdr:rowOff>
    </xdr:from>
    <xdr:ext cx="534377" cy="259045"/>
    <xdr:sp macro="" textlink="">
      <xdr:nvSpPr>
        <xdr:cNvPr id="303" name="テキスト ボックス 302"/>
        <xdr:cNvSpPr txBox="1"/>
      </xdr:nvSpPr>
      <xdr:spPr>
        <a:xfrm>
          <a:off x="8483111" y="62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96215</xdr:rowOff>
    </xdr:from>
    <xdr:to>
      <xdr:col>41</xdr:col>
      <xdr:colOff>101600</xdr:colOff>
      <xdr:row>37</xdr:row>
      <xdr:rowOff>26365</xdr:rowOff>
    </xdr:to>
    <xdr:sp macro="" textlink="">
      <xdr:nvSpPr>
        <xdr:cNvPr id="304" name="楕円 303"/>
        <xdr:cNvSpPr/>
      </xdr:nvSpPr>
      <xdr:spPr>
        <a:xfrm>
          <a:off x="7810500" y="62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17492</xdr:rowOff>
    </xdr:from>
    <xdr:ext cx="534377" cy="259045"/>
    <xdr:sp macro="" textlink="">
      <xdr:nvSpPr>
        <xdr:cNvPr id="305" name="テキスト ボックス 304"/>
        <xdr:cNvSpPr txBox="1"/>
      </xdr:nvSpPr>
      <xdr:spPr>
        <a:xfrm>
          <a:off x="7594111" y="63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149936</xdr:rowOff>
    </xdr:from>
    <xdr:to>
      <xdr:col>36</xdr:col>
      <xdr:colOff>165100</xdr:colOff>
      <xdr:row>35</xdr:row>
      <xdr:rowOff>80086</xdr:rowOff>
    </xdr:to>
    <xdr:sp macro="" textlink="">
      <xdr:nvSpPr>
        <xdr:cNvPr id="306" name="楕円 305"/>
        <xdr:cNvSpPr/>
      </xdr:nvSpPr>
      <xdr:spPr>
        <a:xfrm>
          <a:off x="6921500" y="59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71213</xdr:rowOff>
    </xdr:from>
    <xdr:ext cx="534377" cy="259045"/>
    <xdr:sp macro="" textlink="">
      <xdr:nvSpPr>
        <xdr:cNvPr id="307" name="テキスト ボックス 306"/>
        <xdr:cNvSpPr txBox="1"/>
      </xdr:nvSpPr>
      <xdr:spPr>
        <a:xfrm>
          <a:off x="6705111" y="60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4" name="テキスト ボックス 32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159327</xdr:rowOff>
    </xdr:from>
    <xdr:to>
      <xdr:col>54</xdr:col>
      <xdr:colOff>189865</xdr:colOff>
      <xdr:row>57</xdr:row>
      <xdr:rowOff>72198</xdr:rowOff>
    </xdr:to>
    <xdr:cxnSp macro="">
      <xdr:nvCxnSpPr>
        <xdr:cNvPr id="332" name="直線コネクタ 331"/>
        <xdr:cNvCxnSpPr/>
      </xdr:nvCxnSpPr>
      <xdr:spPr>
        <a:xfrm flipV="1">
          <a:off x="10475595" y="8560377"/>
          <a:ext cx="1270" cy="128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76025</xdr:rowOff>
    </xdr:from>
    <xdr:ext cx="534377" cy="259045"/>
    <xdr:sp macro="" textlink="">
      <xdr:nvSpPr>
        <xdr:cNvPr id="333" name="普通建設事業費最小値テキスト"/>
        <xdr:cNvSpPr txBox="1"/>
      </xdr:nvSpPr>
      <xdr:spPr>
        <a:xfrm>
          <a:off x="10528300" y="98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72198</xdr:rowOff>
    </xdr:from>
    <xdr:to>
      <xdr:col>55</xdr:col>
      <xdr:colOff>88900</xdr:colOff>
      <xdr:row>57</xdr:row>
      <xdr:rowOff>72198</xdr:rowOff>
    </xdr:to>
    <xdr:cxnSp macro="">
      <xdr:nvCxnSpPr>
        <xdr:cNvPr id="334" name="直線コネクタ 333"/>
        <xdr:cNvCxnSpPr/>
      </xdr:nvCxnSpPr>
      <xdr:spPr>
        <a:xfrm>
          <a:off x="10388600" y="98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106004</xdr:rowOff>
    </xdr:from>
    <xdr:ext cx="599010" cy="259045"/>
    <xdr:sp macro="" textlink="">
      <xdr:nvSpPr>
        <xdr:cNvPr id="335" name="普通建設事業費最大値テキスト"/>
        <xdr:cNvSpPr txBox="1"/>
      </xdr:nvSpPr>
      <xdr:spPr>
        <a:xfrm>
          <a:off x="10528300" y="83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159327</xdr:rowOff>
    </xdr:from>
    <xdr:to>
      <xdr:col>55</xdr:col>
      <xdr:colOff>88900</xdr:colOff>
      <xdr:row>49</xdr:row>
      <xdr:rowOff>159327</xdr:rowOff>
    </xdr:to>
    <xdr:cxnSp macro="">
      <xdr:nvCxnSpPr>
        <xdr:cNvPr id="336" name="直線コネクタ 335"/>
        <xdr:cNvCxnSpPr/>
      </xdr:nvCxnSpPr>
      <xdr:spPr>
        <a:xfrm>
          <a:off x="10388600" y="856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72198</xdr:rowOff>
    </xdr:from>
    <xdr:to>
      <xdr:col>55</xdr:col>
      <xdr:colOff>0</xdr:colOff>
      <xdr:row>58</xdr:row>
      <xdr:rowOff>70369</xdr:rowOff>
    </xdr:to>
    <xdr:cxnSp macro="">
      <xdr:nvCxnSpPr>
        <xdr:cNvPr id="337" name="直線コネクタ 336"/>
        <xdr:cNvCxnSpPr/>
      </xdr:nvCxnSpPr>
      <xdr:spPr>
        <a:xfrm flipV="1">
          <a:off x="9639300" y="9844848"/>
          <a:ext cx="8382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83316</xdr:rowOff>
    </xdr:from>
    <xdr:ext cx="534377" cy="259045"/>
    <xdr:sp macro="" textlink="">
      <xdr:nvSpPr>
        <xdr:cNvPr id="338" name="普通建設事業費平均値テキスト"/>
        <xdr:cNvSpPr txBox="1"/>
      </xdr:nvSpPr>
      <xdr:spPr>
        <a:xfrm>
          <a:off x="10528300" y="9170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60439</xdr:rowOff>
    </xdr:from>
    <xdr:to>
      <xdr:col>55</xdr:col>
      <xdr:colOff>50800</xdr:colOff>
      <xdr:row>54</xdr:row>
      <xdr:rowOff>162039</xdr:rowOff>
    </xdr:to>
    <xdr:sp macro="" textlink="">
      <xdr:nvSpPr>
        <xdr:cNvPr id="339" name="フローチャート: 判断 338"/>
        <xdr:cNvSpPr/>
      </xdr:nvSpPr>
      <xdr:spPr>
        <a:xfrm>
          <a:off x="10426700" y="931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70369</xdr:rowOff>
    </xdr:from>
    <xdr:to>
      <xdr:col>50</xdr:col>
      <xdr:colOff>114300</xdr:colOff>
      <xdr:row>58</xdr:row>
      <xdr:rowOff>134393</xdr:rowOff>
    </xdr:to>
    <xdr:cxnSp macro="">
      <xdr:nvCxnSpPr>
        <xdr:cNvPr id="340" name="直線コネクタ 339"/>
        <xdr:cNvCxnSpPr/>
      </xdr:nvCxnSpPr>
      <xdr:spPr>
        <a:xfrm flipV="1">
          <a:off x="8750300" y="10014469"/>
          <a:ext cx="889000" cy="6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39408</xdr:rowOff>
    </xdr:from>
    <xdr:to>
      <xdr:col>50</xdr:col>
      <xdr:colOff>165100</xdr:colOff>
      <xdr:row>55</xdr:row>
      <xdr:rowOff>141008</xdr:rowOff>
    </xdr:to>
    <xdr:sp macro="" textlink="">
      <xdr:nvSpPr>
        <xdr:cNvPr id="341" name="フローチャート: 判断 340"/>
        <xdr:cNvSpPr/>
      </xdr:nvSpPr>
      <xdr:spPr>
        <a:xfrm>
          <a:off x="9588500" y="946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157535</xdr:rowOff>
    </xdr:from>
    <xdr:ext cx="534377" cy="259045"/>
    <xdr:sp macro="" textlink="">
      <xdr:nvSpPr>
        <xdr:cNvPr id="342" name="テキスト ボックス 341"/>
        <xdr:cNvSpPr txBox="1"/>
      </xdr:nvSpPr>
      <xdr:spPr>
        <a:xfrm>
          <a:off x="9359411" y="92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87530</xdr:rowOff>
    </xdr:from>
    <xdr:to>
      <xdr:col>45</xdr:col>
      <xdr:colOff>177800</xdr:colOff>
      <xdr:row>58</xdr:row>
      <xdr:rowOff>134393</xdr:rowOff>
    </xdr:to>
    <xdr:cxnSp macro="">
      <xdr:nvCxnSpPr>
        <xdr:cNvPr id="343" name="直線コネクタ 342"/>
        <xdr:cNvCxnSpPr/>
      </xdr:nvCxnSpPr>
      <xdr:spPr>
        <a:xfrm>
          <a:off x="7861300" y="10031630"/>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114438</xdr:rowOff>
    </xdr:from>
    <xdr:to>
      <xdr:col>46</xdr:col>
      <xdr:colOff>38100</xdr:colOff>
      <xdr:row>56</xdr:row>
      <xdr:rowOff>44588</xdr:rowOff>
    </xdr:to>
    <xdr:sp macro="" textlink="">
      <xdr:nvSpPr>
        <xdr:cNvPr id="344" name="フローチャート: 判断 343"/>
        <xdr:cNvSpPr/>
      </xdr:nvSpPr>
      <xdr:spPr>
        <a:xfrm>
          <a:off x="86995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61115</xdr:rowOff>
    </xdr:from>
    <xdr:ext cx="534377" cy="259045"/>
    <xdr:sp macro="" textlink="">
      <xdr:nvSpPr>
        <xdr:cNvPr id="345" name="テキスト ボックス 344"/>
        <xdr:cNvSpPr txBox="1"/>
      </xdr:nvSpPr>
      <xdr:spPr>
        <a:xfrm>
          <a:off x="8483111" y="93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87530</xdr:rowOff>
    </xdr:from>
    <xdr:to>
      <xdr:col>41</xdr:col>
      <xdr:colOff>50800</xdr:colOff>
      <xdr:row>58</xdr:row>
      <xdr:rowOff>111403</xdr:rowOff>
    </xdr:to>
    <xdr:cxnSp macro="">
      <xdr:nvCxnSpPr>
        <xdr:cNvPr id="346" name="直線コネクタ 345"/>
        <xdr:cNvCxnSpPr/>
      </xdr:nvCxnSpPr>
      <xdr:spPr>
        <a:xfrm flipV="1">
          <a:off x="6972300" y="10031630"/>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29545</xdr:rowOff>
    </xdr:from>
    <xdr:to>
      <xdr:col>41</xdr:col>
      <xdr:colOff>101600</xdr:colOff>
      <xdr:row>56</xdr:row>
      <xdr:rowOff>131145</xdr:rowOff>
    </xdr:to>
    <xdr:sp macro="" textlink="">
      <xdr:nvSpPr>
        <xdr:cNvPr id="347" name="フローチャート: 判断 346"/>
        <xdr:cNvSpPr/>
      </xdr:nvSpPr>
      <xdr:spPr>
        <a:xfrm>
          <a:off x="7810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147672</xdr:rowOff>
    </xdr:from>
    <xdr:ext cx="534377" cy="259045"/>
    <xdr:sp macro="" textlink="">
      <xdr:nvSpPr>
        <xdr:cNvPr id="348" name="テキスト ボックス 347"/>
        <xdr:cNvSpPr txBox="1"/>
      </xdr:nvSpPr>
      <xdr:spPr>
        <a:xfrm>
          <a:off x="7594111" y="9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106028</xdr:rowOff>
    </xdr:from>
    <xdr:to>
      <xdr:col>36</xdr:col>
      <xdr:colOff>165100</xdr:colOff>
      <xdr:row>57</xdr:row>
      <xdr:rowOff>36178</xdr:rowOff>
    </xdr:to>
    <xdr:sp macro="" textlink="">
      <xdr:nvSpPr>
        <xdr:cNvPr id="349" name="フローチャート: 判断 348"/>
        <xdr:cNvSpPr/>
      </xdr:nvSpPr>
      <xdr:spPr>
        <a:xfrm>
          <a:off x="6921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52705</xdr:rowOff>
    </xdr:from>
    <xdr:ext cx="534377" cy="259045"/>
    <xdr:sp macro="" textlink="">
      <xdr:nvSpPr>
        <xdr:cNvPr id="350" name="テキスト ボックス 349"/>
        <xdr:cNvSpPr txBox="1"/>
      </xdr:nvSpPr>
      <xdr:spPr>
        <a:xfrm>
          <a:off x="6705111" y="94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21398</xdr:rowOff>
    </xdr:from>
    <xdr:to>
      <xdr:col>55</xdr:col>
      <xdr:colOff>50800</xdr:colOff>
      <xdr:row>57</xdr:row>
      <xdr:rowOff>122998</xdr:rowOff>
    </xdr:to>
    <xdr:sp macro="" textlink="">
      <xdr:nvSpPr>
        <xdr:cNvPr id="356" name="楕円 355"/>
        <xdr:cNvSpPr/>
      </xdr:nvSpPr>
      <xdr:spPr>
        <a:xfrm>
          <a:off x="10426700" y="97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107775</xdr:rowOff>
    </xdr:from>
    <xdr:ext cx="534377" cy="259045"/>
    <xdr:sp macro="" textlink="">
      <xdr:nvSpPr>
        <xdr:cNvPr id="357" name="普通建設事業費該当値テキスト"/>
        <xdr:cNvSpPr txBox="1"/>
      </xdr:nvSpPr>
      <xdr:spPr>
        <a:xfrm>
          <a:off x="10528300" y="97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19569</xdr:rowOff>
    </xdr:from>
    <xdr:to>
      <xdr:col>50</xdr:col>
      <xdr:colOff>165100</xdr:colOff>
      <xdr:row>58</xdr:row>
      <xdr:rowOff>121169</xdr:rowOff>
    </xdr:to>
    <xdr:sp macro="" textlink="">
      <xdr:nvSpPr>
        <xdr:cNvPr id="358" name="楕円 357"/>
        <xdr:cNvSpPr/>
      </xdr:nvSpPr>
      <xdr:spPr>
        <a:xfrm>
          <a:off x="9588500" y="996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112296</xdr:rowOff>
    </xdr:from>
    <xdr:ext cx="534377" cy="259045"/>
    <xdr:sp macro="" textlink="">
      <xdr:nvSpPr>
        <xdr:cNvPr id="359" name="テキスト ボックス 358"/>
        <xdr:cNvSpPr txBox="1"/>
      </xdr:nvSpPr>
      <xdr:spPr>
        <a:xfrm>
          <a:off x="9359411" y="1005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83593</xdr:rowOff>
    </xdr:from>
    <xdr:to>
      <xdr:col>46</xdr:col>
      <xdr:colOff>38100</xdr:colOff>
      <xdr:row>59</xdr:row>
      <xdr:rowOff>13743</xdr:rowOff>
    </xdr:to>
    <xdr:sp macro="" textlink="">
      <xdr:nvSpPr>
        <xdr:cNvPr id="360" name="楕円 359"/>
        <xdr:cNvSpPr/>
      </xdr:nvSpPr>
      <xdr:spPr>
        <a:xfrm>
          <a:off x="8699500" y="1002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4870</xdr:rowOff>
    </xdr:from>
    <xdr:ext cx="534377" cy="259045"/>
    <xdr:sp macro="" textlink="">
      <xdr:nvSpPr>
        <xdr:cNvPr id="361" name="テキスト ボックス 360"/>
        <xdr:cNvSpPr txBox="1"/>
      </xdr:nvSpPr>
      <xdr:spPr>
        <a:xfrm>
          <a:off x="8483111" y="1012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36730</xdr:rowOff>
    </xdr:from>
    <xdr:to>
      <xdr:col>41</xdr:col>
      <xdr:colOff>101600</xdr:colOff>
      <xdr:row>58</xdr:row>
      <xdr:rowOff>138330</xdr:rowOff>
    </xdr:to>
    <xdr:sp macro="" textlink="">
      <xdr:nvSpPr>
        <xdr:cNvPr id="362" name="楕円 361"/>
        <xdr:cNvSpPr/>
      </xdr:nvSpPr>
      <xdr:spPr>
        <a:xfrm>
          <a:off x="7810500" y="99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129457</xdr:rowOff>
    </xdr:from>
    <xdr:ext cx="534377" cy="259045"/>
    <xdr:sp macro="" textlink="">
      <xdr:nvSpPr>
        <xdr:cNvPr id="363" name="テキスト ボックス 362"/>
        <xdr:cNvSpPr txBox="1"/>
      </xdr:nvSpPr>
      <xdr:spPr>
        <a:xfrm>
          <a:off x="7594111" y="100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60603</xdr:rowOff>
    </xdr:from>
    <xdr:to>
      <xdr:col>36</xdr:col>
      <xdr:colOff>165100</xdr:colOff>
      <xdr:row>58</xdr:row>
      <xdr:rowOff>162203</xdr:rowOff>
    </xdr:to>
    <xdr:sp macro="" textlink="">
      <xdr:nvSpPr>
        <xdr:cNvPr id="364" name="楕円 363"/>
        <xdr:cNvSpPr/>
      </xdr:nvSpPr>
      <xdr:spPr>
        <a:xfrm>
          <a:off x="6921500" y="100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153330</xdr:rowOff>
    </xdr:from>
    <xdr:ext cx="534377" cy="259045"/>
    <xdr:sp macro="" textlink="">
      <xdr:nvSpPr>
        <xdr:cNvPr id="365" name="テキスト ボックス 364"/>
        <xdr:cNvSpPr txBox="1"/>
      </xdr:nvSpPr>
      <xdr:spPr>
        <a:xfrm>
          <a:off x="6705111" y="100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122098</xdr:rowOff>
    </xdr:from>
    <xdr:to>
      <xdr:col>54</xdr:col>
      <xdr:colOff>189865</xdr:colOff>
      <xdr:row>76</xdr:row>
      <xdr:rowOff>102347</xdr:rowOff>
    </xdr:to>
    <xdr:cxnSp macro="">
      <xdr:nvCxnSpPr>
        <xdr:cNvPr id="385" name="直線コネクタ 384"/>
        <xdr:cNvCxnSpPr/>
      </xdr:nvCxnSpPr>
      <xdr:spPr>
        <a:xfrm flipV="1">
          <a:off x="10475595" y="12123598"/>
          <a:ext cx="1270" cy="100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106174</xdr:rowOff>
    </xdr:from>
    <xdr:ext cx="534377" cy="259045"/>
    <xdr:sp macro="" textlink="">
      <xdr:nvSpPr>
        <xdr:cNvPr id="386" name="普通建設事業費 （ うち新規整備　）最小値テキスト"/>
        <xdr:cNvSpPr txBox="1"/>
      </xdr:nvSpPr>
      <xdr:spPr>
        <a:xfrm>
          <a:off x="10528300" y="1313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102347</xdr:rowOff>
    </xdr:from>
    <xdr:to>
      <xdr:col>55</xdr:col>
      <xdr:colOff>88900</xdr:colOff>
      <xdr:row>76</xdr:row>
      <xdr:rowOff>102347</xdr:rowOff>
    </xdr:to>
    <xdr:cxnSp macro="">
      <xdr:nvCxnSpPr>
        <xdr:cNvPr id="387" name="直線コネクタ 386"/>
        <xdr:cNvCxnSpPr/>
      </xdr:nvCxnSpPr>
      <xdr:spPr>
        <a:xfrm>
          <a:off x="10388600" y="1313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68775</xdr:rowOff>
    </xdr:from>
    <xdr:ext cx="534377" cy="259045"/>
    <xdr:sp macro="" textlink="">
      <xdr:nvSpPr>
        <xdr:cNvPr id="388" name="普通建設事業費 （ うち新規整備　）最大値テキスト"/>
        <xdr:cNvSpPr txBox="1"/>
      </xdr:nvSpPr>
      <xdr:spPr>
        <a:xfrm>
          <a:off x="10528300" y="1189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122098</xdr:rowOff>
    </xdr:from>
    <xdr:to>
      <xdr:col>55</xdr:col>
      <xdr:colOff>88900</xdr:colOff>
      <xdr:row>70</xdr:row>
      <xdr:rowOff>122098</xdr:rowOff>
    </xdr:to>
    <xdr:cxnSp macro="">
      <xdr:nvCxnSpPr>
        <xdr:cNvPr id="389" name="直線コネクタ 388"/>
        <xdr:cNvCxnSpPr/>
      </xdr:nvCxnSpPr>
      <xdr:spPr>
        <a:xfrm>
          <a:off x="10388600" y="1212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40373</xdr:rowOff>
    </xdr:from>
    <xdr:to>
      <xdr:col>55</xdr:col>
      <xdr:colOff>0</xdr:colOff>
      <xdr:row>77</xdr:row>
      <xdr:rowOff>18359</xdr:rowOff>
    </xdr:to>
    <xdr:cxnSp macro="">
      <xdr:nvCxnSpPr>
        <xdr:cNvPr id="390" name="直線コネクタ 389"/>
        <xdr:cNvCxnSpPr/>
      </xdr:nvCxnSpPr>
      <xdr:spPr>
        <a:xfrm flipV="1">
          <a:off x="9639300" y="13070573"/>
          <a:ext cx="838200" cy="14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26281</xdr:rowOff>
    </xdr:from>
    <xdr:ext cx="534377" cy="259045"/>
    <xdr:sp macro="" textlink="">
      <xdr:nvSpPr>
        <xdr:cNvPr id="391" name="普通建設事業費 （ うち新規整備　）平均値テキスト"/>
        <xdr:cNvSpPr txBox="1"/>
      </xdr:nvSpPr>
      <xdr:spPr>
        <a:xfrm>
          <a:off x="10528300" y="1254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3404</xdr:rowOff>
    </xdr:from>
    <xdr:to>
      <xdr:col>55</xdr:col>
      <xdr:colOff>50800</xdr:colOff>
      <xdr:row>74</xdr:row>
      <xdr:rowOff>105004</xdr:rowOff>
    </xdr:to>
    <xdr:sp macro="" textlink="">
      <xdr:nvSpPr>
        <xdr:cNvPr id="392" name="フローチャート: 判断 391"/>
        <xdr:cNvSpPr/>
      </xdr:nvSpPr>
      <xdr:spPr>
        <a:xfrm>
          <a:off x="10426700" y="1269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18359</xdr:rowOff>
    </xdr:from>
    <xdr:to>
      <xdr:col>50</xdr:col>
      <xdr:colOff>114300</xdr:colOff>
      <xdr:row>77</xdr:row>
      <xdr:rowOff>61336</xdr:rowOff>
    </xdr:to>
    <xdr:cxnSp macro="">
      <xdr:nvCxnSpPr>
        <xdr:cNvPr id="393" name="直線コネクタ 392"/>
        <xdr:cNvCxnSpPr/>
      </xdr:nvCxnSpPr>
      <xdr:spPr>
        <a:xfrm flipV="1">
          <a:off x="8750300" y="13220009"/>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19611</xdr:rowOff>
    </xdr:from>
    <xdr:to>
      <xdr:col>50</xdr:col>
      <xdr:colOff>165100</xdr:colOff>
      <xdr:row>74</xdr:row>
      <xdr:rowOff>121211</xdr:rowOff>
    </xdr:to>
    <xdr:sp macro="" textlink="">
      <xdr:nvSpPr>
        <xdr:cNvPr id="394" name="フローチャート: 判断 393"/>
        <xdr:cNvSpPr/>
      </xdr:nvSpPr>
      <xdr:spPr>
        <a:xfrm>
          <a:off x="9588500" y="1270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137738</xdr:rowOff>
    </xdr:from>
    <xdr:ext cx="534377" cy="259045"/>
    <xdr:sp macro="" textlink="">
      <xdr:nvSpPr>
        <xdr:cNvPr id="395" name="テキスト ボックス 394"/>
        <xdr:cNvSpPr txBox="1"/>
      </xdr:nvSpPr>
      <xdr:spPr>
        <a:xfrm>
          <a:off x="9359411" y="1248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61336</xdr:rowOff>
    </xdr:from>
    <xdr:to>
      <xdr:col>45</xdr:col>
      <xdr:colOff>177800</xdr:colOff>
      <xdr:row>78</xdr:row>
      <xdr:rowOff>30795</xdr:rowOff>
    </xdr:to>
    <xdr:cxnSp macro="">
      <xdr:nvCxnSpPr>
        <xdr:cNvPr id="396" name="直線コネクタ 395"/>
        <xdr:cNvCxnSpPr/>
      </xdr:nvCxnSpPr>
      <xdr:spPr>
        <a:xfrm flipV="1">
          <a:off x="7861300" y="13262986"/>
          <a:ext cx="889000" cy="14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113932</xdr:rowOff>
    </xdr:from>
    <xdr:to>
      <xdr:col>46</xdr:col>
      <xdr:colOff>38100</xdr:colOff>
      <xdr:row>75</xdr:row>
      <xdr:rowOff>44082</xdr:rowOff>
    </xdr:to>
    <xdr:sp macro="" textlink="">
      <xdr:nvSpPr>
        <xdr:cNvPr id="397" name="フローチャート: 判断 396"/>
        <xdr:cNvSpPr/>
      </xdr:nvSpPr>
      <xdr:spPr>
        <a:xfrm>
          <a:off x="8699500" y="1280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60609</xdr:rowOff>
    </xdr:from>
    <xdr:ext cx="534377" cy="259045"/>
    <xdr:sp macro="" textlink="">
      <xdr:nvSpPr>
        <xdr:cNvPr id="398" name="テキスト ボックス 397"/>
        <xdr:cNvSpPr txBox="1"/>
      </xdr:nvSpPr>
      <xdr:spPr>
        <a:xfrm>
          <a:off x="8483111" y="125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152524</xdr:rowOff>
    </xdr:from>
    <xdr:to>
      <xdr:col>41</xdr:col>
      <xdr:colOff>50800</xdr:colOff>
      <xdr:row>78</xdr:row>
      <xdr:rowOff>30795</xdr:rowOff>
    </xdr:to>
    <xdr:cxnSp macro="">
      <xdr:nvCxnSpPr>
        <xdr:cNvPr id="399" name="直線コネクタ 398"/>
        <xdr:cNvCxnSpPr/>
      </xdr:nvCxnSpPr>
      <xdr:spPr>
        <a:xfrm>
          <a:off x="6972300" y="13011274"/>
          <a:ext cx="889000" cy="39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11588</xdr:rowOff>
    </xdr:from>
    <xdr:to>
      <xdr:col>41</xdr:col>
      <xdr:colOff>101600</xdr:colOff>
      <xdr:row>75</xdr:row>
      <xdr:rowOff>113188</xdr:rowOff>
    </xdr:to>
    <xdr:sp macro="" textlink="">
      <xdr:nvSpPr>
        <xdr:cNvPr id="400" name="フローチャート: 判断 399"/>
        <xdr:cNvSpPr/>
      </xdr:nvSpPr>
      <xdr:spPr>
        <a:xfrm>
          <a:off x="7810500" y="1287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129715</xdr:rowOff>
    </xdr:from>
    <xdr:ext cx="534377" cy="259045"/>
    <xdr:sp macro="" textlink="">
      <xdr:nvSpPr>
        <xdr:cNvPr id="401" name="テキスト ボックス 400"/>
        <xdr:cNvSpPr txBox="1"/>
      </xdr:nvSpPr>
      <xdr:spPr>
        <a:xfrm>
          <a:off x="7594111" y="1264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71161</xdr:rowOff>
    </xdr:from>
    <xdr:to>
      <xdr:col>36</xdr:col>
      <xdr:colOff>165100</xdr:colOff>
      <xdr:row>75</xdr:row>
      <xdr:rowOff>1311</xdr:rowOff>
    </xdr:to>
    <xdr:sp macro="" textlink="">
      <xdr:nvSpPr>
        <xdr:cNvPr id="402" name="フローチャート: 判断 401"/>
        <xdr:cNvSpPr/>
      </xdr:nvSpPr>
      <xdr:spPr>
        <a:xfrm>
          <a:off x="6921500" y="127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17838</xdr:rowOff>
    </xdr:from>
    <xdr:ext cx="534377" cy="259045"/>
    <xdr:sp macro="" textlink="">
      <xdr:nvSpPr>
        <xdr:cNvPr id="403" name="テキスト ボックス 402"/>
        <xdr:cNvSpPr txBox="1"/>
      </xdr:nvSpPr>
      <xdr:spPr>
        <a:xfrm>
          <a:off x="6705111" y="1253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161023</xdr:rowOff>
    </xdr:from>
    <xdr:to>
      <xdr:col>55</xdr:col>
      <xdr:colOff>50800</xdr:colOff>
      <xdr:row>76</xdr:row>
      <xdr:rowOff>91173</xdr:rowOff>
    </xdr:to>
    <xdr:sp macro="" textlink="">
      <xdr:nvSpPr>
        <xdr:cNvPr id="409" name="楕円 408"/>
        <xdr:cNvSpPr/>
      </xdr:nvSpPr>
      <xdr:spPr>
        <a:xfrm>
          <a:off x="10426700" y="130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75951</xdr:rowOff>
    </xdr:from>
    <xdr:ext cx="534377" cy="259045"/>
    <xdr:sp macro="" textlink="">
      <xdr:nvSpPr>
        <xdr:cNvPr id="410" name="普通建設事業費 （ うち新規整備　）該当値テキスト"/>
        <xdr:cNvSpPr txBox="1"/>
      </xdr:nvSpPr>
      <xdr:spPr>
        <a:xfrm>
          <a:off x="10528300" y="129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139009</xdr:rowOff>
    </xdr:from>
    <xdr:to>
      <xdr:col>50</xdr:col>
      <xdr:colOff>165100</xdr:colOff>
      <xdr:row>77</xdr:row>
      <xdr:rowOff>69159</xdr:rowOff>
    </xdr:to>
    <xdr:sp macro="" textlink="">
      <xdr:nvSpPr>
        <xdr:cNvPr id="411" name="楕円 410"/>
        <xdr:cNvSpPr/>
      </xdr:nvSpPr>
      <xdr:spPr>
        <a:xfrm>
          <a:off x="9588500" y="131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60286</xdr:rowOff>
    </xdr:from>
    <xdr:ext cx="534377" cy="259045"/>
    <xdr:sp macro="" textlink="">
      <xdr:nvSpPr>
        <xdr:cNvPr id="412" name="テキスト ボックス 411"/>
        <xdr:cNvSpPr txBox="1"/>
      </xdr:nvSpPr>
      <xdr:spPr>
        <a:xfrm>
          <a:off x="9359411" y="132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10536</xdr:rowOff>
    </xdr:from>
    <xdr:to>
      <xdr:col>46</xdr:col>
      <xdr:colOff>38100</xdr:colOff>
      <xdr:row>77</xdr:row>
      <xdr:rowOff>112136</xdr:rowOff>
    </xdr:to>
    <xdr:sp macro="" textlink="">
      <xdr:nvSpPr>
        <xdr:cNvPr id="413" name="楕円 412"/>
        <xdr:cNvSpPr/>
      </xdr:nvSpPr>
      <xdr:spPr>
        <a:xfrm>
          <a:off x="8699500" y="132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103263</xdr:rowOff>
    </xdr:from>
    <xdr:ext cx="534377" cy="259045"/>
    <xdr:sp macro="" textlink="">
      <xdr:nvSpPr>
        <xdr:cNvPr id="414" name="テキスト ボックス 413"/>
        <xdr:cNvSpPr txBox="1"/>
      </xdr:nvSpPr>
      <xdr:spPr>
        <a:xfrm>
          <a:off x="8483111" y="133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151445</xdr:rowOff>
    </xdr:from>
    <xdr:to>
      <xdr:col>41</xdr:col>
      <xdr:colOff>101600</xdr:colOff>
      <xdr:row>78</xdr:row>
      <xdr:rowOff>81595</xdr:rowOff>
    </xdr:to>
    <xdr:sp macro="" textlink="">
      <xdr:nvSpPr>
        <xdr:cNvPr id="415" name="楕円 414"/>
        <xdr:cNvSpPr/>
      </xdr:nvSpPr>
      <xdr:spPr>
        <a:xfrm>
          <a:off x="7810500" y="1335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72722</xdr:rowOff>
    </xdr:from>
    <xdr:ext cx="469744" cy="259045"/>
    <xdr:sp macro="" textlink="">
      <xdr:nvSpPr>
        <xdr:cNvPr id="416" name="テキスト ボックス 415"/>
        <xdr:cNvSpPr txBox="1"/>
      </xdr:nvSpPr>
      <xdr:spPr>
        <a:xfrm>
          <a:off x="7626428" y="134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101725</xdr:rowOff>
    </xdr:from>
    <xdr:to>
      <xdr:col>36</xdr:col>
      <xdr:colOff>165100</xdr:colOff>
      <xdr:row>76</xdr:row>
      <xdr:rowOff>31874</xdr:rowOff>
    </xdr:to>
    <xdr:sp macro="" textlink="">
      <xdr:nvSpPr>
        <xdr:cNvPr id="417" name="楕円 416"/>
        <xdr:cNvSpPr/>
      </xdr:nvSpPr>
      <xdr:spPr>
        <a:xfrm>
          <a:off x="6921500" y="129604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23001</xdr:rowOff>
    </xdr:from>
    <xdr:ext cx="534377" cy="259045"/>
    <xdr:sp macro="" textlink="">
      <xdr:nvSpPr>
        <xdr:cNvPr id="418" name="テキスト ボックス 417"/>
        <xdr:cNvSpPr txBox="1"/>
      </xdr:nvSpPr>
      <xdr:spPr>
        <a:xfrm>
          <a:off x="6705111" y="130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29" name="テキスト ボックス 42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39" name="テキスト ボックス 43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111387</xdr:rowOff>
    </xdr:from>
    <xdr:to>
      <xdr:col>54</xdr:col>
      <xdr:colOff>189865</xdr:colOff>
      <xdr:row>98</xdr:row>
      <xdr:rowOff>157694</xdr:rowOff>
    </xdr:to>
    <xdr:cxnSp macro="">
      <xdr:nvCxnSpPr>
        <xdr:cNvPr id="443" name="直線コネクタ 442"/>
        <xdr:cNvCxnSpPr/>
      </xdr:nvCxnSpPr>
      <xdr:spPr>
        <a:xfrm flipV="1">
          <a:off x="10475595" y="15541887"/>
          <a:ext cx="1270" cy="141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161521</xdr:rowOff>
    </xdr:from>
    <xdr:ext cx="534377" cy="259045"/>
    <xdr:sp macro="" textlink="">
      <xdr:nvSpPr>
        <xdr:cNvPr id="444" name="普通建設事業費 （ うち更新整備　）最小値テキスト"/>
        <xdr:cNvSpPr txBox="1"/>
      </xdr:nvSpPr>
      <xdr:spPr>
        <a:xfrm>
          <a:off x="10528300" y="169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157694</xdr:rowOff>
    </xdr:from>
    <xdr:to>
      <xdr:col>55</xdr:col>
      <xdr:colOff>88900</xdr:colOff>
      <xdr:row>98</xdr:row>
      <xdr:rowOff>157694</xdr:rowOff>
    </xdr:to>
    <xdr:cxnSp macro="">
      <xdr:nvCxnSpPr>
        <xdr:cNvPr id="445" name="直線コネクタ 444"/>
        <xdr:cNvCxnSpPr/>
      </xdr:nvCxnSpPr>
      <xdr:spPr>
        <a:xfrm>
          <a:off x="10388600" y="1695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58064</xdr:rowOff>
    </xdr:from>
    <xdr:ext cx="534377" cy="259045"/>
    <xdr:sp macro="" textlink="">
      <xdr:nvSpPr>
        <xdr:cNvPr id="446" name="普通建設事業費 （ うち更新整備　）最大値テキスト"/>
        <xdr:cNvSpPr txBox="1"/>
      </xdr:nvSpPr>
      <xdr:spPr>
        <a:xfrm>
          <a:off x="10528300" y="153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111387</xdr:rowOff>
    </xdr:from>
    <xdr:to>
      <xdr:col>55</xdr:col>
      <xdr:colOff>88900</xdr:colOff>
      <xdr:row>90</xdr:row>
      <xdr:rowOff>111387</xdr:rowOff>
    </xdr:to>
    <xdr:cxnSp macro="">
      <xdr:nvCxnSpPr>
        <xdr:cNvPr id="447" name="直線コネクタ 446"/>
        <xdr:cNvCxnSpPr/>
      </xdr:nvCxnSpPr>
      <xdr:spPr>
        <a:xfrm>
          <a:off x="10388600" y="155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144892</xdr:rowOff>
    </xdr:from>
    <xdr:to>
      <xdr:col>55</xdr:col>
      <xdr:colOff>0</xdr:colOff>
      <xdr:row>97</xdr:row>
      <xdr:rowOff>126017</xdr:rowOff>
    </xdr:to>
    <xdr:cxnSp macro="">
      <xdr:nvCxnSpPr>
        <xdr:cNvPr id="448" name="直線コネクタ 447"/>
        <xdr:cNvCxnSpPr/>
      </xdr:nvCxnSpPr>
      <xdr:spPr>
        <a:xfrm flipV="1">
          <a:off x="9639300" y="16604092"/>
          <a:ext cx="838200" cy="15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41302</xdr:rowOff>
    </xdr:from>
    <xdr:ext cx="534377" cy="259045"/>
    <xdr:sp macro="" textlink="">
      <xdr:nvSpPr>
        <xdr:cNvPr id="449" name="普通建設事業費 （ うち更新整備　）平均値テキスト"/>
        <xdr:cNvSpPr txBox="1"/>
      </xdr:nvSpPr>
      <xdr:spPr>
        <a:xfrm>
          <a:off x="10528300" y="1615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18425</xdr:rowOff>
    </xdr:from>
    <xdr:to>
      <xdr:col>55</xdr:col>
      <xdr:colOff>50800</xdr:colOff>
      <xdr:row>95</xdr:row>
      <xdr:rowOff>120025</xdr:rowOff>
    </xdr:to>
    <xdr:sp macro="" textlink="">
      <xdr:nvSpPr>
        <xdr:cNvPr id="450" name="フローチャート: 判断 449"/>
        <xdr:cNvSpPr/>
      </xdr:nvSpPr>
      <xdr:spPr>
        <a:xfrm>
          <a:off x="104267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56652</xdr:rowOff>
    </xdr:from>
    <xdr:to>
      <xdr:col>50</xdr:col>
      <xdr:colOff>114300</xdr:colOff>
      <xdr:row>97</xdr:row>
      <xdr:rowOff>126017</xdr:rowOff>
    </xdr:to>
    <xdr:cxnSp macro="">
      <xdr:nvCxnSpPr>
        <xdr:cNvPr id="451" name="直線コネクタ 450"/>
        <xdr:cNvCxnSpPr/>
      </xdr:nvCxnSpPr>
      <xdr:spPr>
        <a:xfrm>
          <a:off x="8750300" y="16687302"/>
          <a:ext cx="889000" cy="6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26198</xdr:rowOff>
    </xdr:from>
    <xdr:to>
      <xdr:col>50</xdr:col>
      <xdr:colOff>165100</xdr:colOff>
      <xdr:row>96</xdr:row>
      <xdr:rowOff>127798</xdr:rowOff>
    </xdr:to>
    <xdr:sp macro="" textlink="">
      <xdr:nvSpPr>
        <xdr:cNvPr id="452" name="フローチャート: 判断 451"/>
        <xdr:cNvSpPr/>
      </xdr:nvSpPr>
      <xdr:spPr>
        <a:xfrm>
          <a:off x="9588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144325</xdr:rowOff>
    </xdr:from>
    <xdr:ext cx="534377" cy="259045"/>
    <xdr:sp macro="" textlink="">
      <xdr:nvSpPr>
        <xdr:cNvPr id="453" name="テキスト ボックス 452"/>
        <xdr:cNvSpPr txBox="1"/>
      </xdr:nvSpPr>
      <xdr:spPr>
        <a:xfrm>
          <a:off x="9359411" y="162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165401</xdr:rowOff>
    </xdr:from>
    <xdr:to>
      <xdr:col>45</xdr:col>
      <xdr:colOff>177800</xdr:colOff>
      <xdr:row>97</xdr:row>
      <xdr:rowOff>56652</xdr:rowOff>
    </xdr:to>
    <xdr:cxnSp macro="">
      <xdr:nvCxnSpPr>
        <xdr:cNvPr id="454" name="直線コネクタ 453"/>
        <xdr:cNvCxnSpPr/>
      </xdr:nvCxnSpPr>
      <xdr:spPr>
        <a:xfrm>
          <a:off x="7861300" y="16453151"/>
          <a:ext cx="889000" cy="23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37074</xdr:rowOff>
    </xdr:from>
    <xdr:to>
      <xdr:col>46</xdr:col>
      <xdr:colOff>38100</xdr:colOff>
      <xdr:row>96</xdr:row>
      <xdr:rowOff>138674</xdr:rowOff>
    </xdr:to>
    <xdr:sp macro="" textlink="">
      <xdr:nvSpPr>
        <xdr:cNvPr id="455" name="フローチャート: 判断 454"/>
        <xdr:cNvSpPr/>
      </xdr:nvSpPr>
      <xdr:spPr>
        <a:xfrm>
          <a:off x="8699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155201</xdr:rowOff>
    </xdr:from>
    <xdr:ext cx="534377" cy="259045"/>
    <xdr:sp macro="" textlink="">
      <xdr:nvSpPr>
        <xdr:cNvPr id="456" name="テキスト ボックス 455"/>
        <xdr:cNvSpPr txBox="1"/>
      </xdr:nvSpPr>
      <xdr:spPr>
        <a:xfrm>
          <a:off x="8483111" y="162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165401</xdr:rowOff>
    </xdr:from>
    <xdr:to>
      <xdr:col>41</xdr:col>
      <xdr:colOff>50800</xdr:colOff>
      <xdr:row>99</xdr:row>
      <xdr:rowOff>96005</xdr:rowOff>
    </xdr:to>
    <xdr:cxnSp macro="">
      <xdr:nvCxnSpPr>
        <xdr:cNvPr id="457" name="直線コネクタ 456"/>
        <xdr:cNvCxnSpPr/>
      </xdr:nvCxnSpPr>
      <xdr:spPr>
        <a:xfrm flipV="1">
          <a:off x="6972300" y="16453151"/>
          <a:ext cx="889000" cy="6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46445</xdr:rowOff>
    </xdr:from>
    <xdr:to>
      <xdr:col>41</xdr:col>
      <xdr:colOff>101600</xdr:colOff>
      <xdr:row>96</xdr:row>
      <xdr:rowOff>148045</xdr:rowOff>
    </xdr:to>
    <xdr:sp macro="" textlink="">
      <xdr:nvSpPr>
        <xdr:cNvPr id="458" name="フローチャート: 判断 457"/>
        <xdr:cNvSpPr/>
      </xdr:nvSpPr>
      <xdr:spPr>
        <a:xfrm>
          <a:off x="7810500" y="165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139172</xdr:rowOff>
    </xdr:from>
    <xdr:ext cx="534377" cy="259045"/>
    <xdr:sp macro="" textlink="">
      <xdr:nvSpPr>
        <xdr:cNvPr id="459" name="テキスト ボックス 458"/>
        <xdr:cNvSpPr txBox="1"/>
      </xdr:nvSpPr>
      <xdr:spPr>
        <a:xfrm>
          <a:off x="7594111" y="165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24957</xdr:rowOff>
    </xdr:from>
    <xdr:to>
      <xdr:col>36</xdr:col>
      <xdr:colOff>165100</xdr:colOff>
      <xdr:row>98</xdr:row>
      <xdr:rowOff>126557</xdr:rowOff>
    </xdr:to>
    <xdr:sp macro="" textlink="">
      <xdr:nvSpPr>
        <xdr:cNvPr id="460" name="フローチャート: 判断 459"/>
        <xdr:cNvSpPr/>
      </xdr:nvSpPr>
      <xdr:spPr>
        <a:xfrm>
          <a:off x="6921500" y="168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143084</xdr:rowOff>
    </xdr:from>
    <xdr:ext cx="534377" cy="259045"/>
    <xdr:sp macro="" textlink="">
      <xdr:nvSpPr>
        <xdr:cNvPr id="461" name="テキスト ボックス 460"/>
        <xdr:cNvSpPr txBox="1"/>
      </xdr:nvSpPr>
      <xdr:spPr>
        <a:xfrm>
          <a:off x="6705111" y="166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94092</xdr:rowOff>
    </xdr:from>
    <xdr:to>
      <xdr:col>55</xdr:col>
      <xdr:colOff>50800</xdr:colOff>
      <xdr:row>97</xdr:row>
      <xdr:rowOff>24242</xdr:rowOff>
    </xdr:to>
    <xdr:sp macro="" textlink="">
      <xdr:nvSpPr>
        <xdr:cNvPr id="467" name="楕円 466"/>
        <xdr:cNvSpPr/>
      </xdr:nvSpPr>
      <xdr:spPr>
        <a:xfrm>
          <a:off x="10426700" y="165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72519</xdr:rowOff>
    </xdr:from>
    <xdr:ext cx="534377" cy="259045"/>
    <xdr:sp macro="" textlink="">
      <xdr:nvSpPr>
        <xdr:cNvPr id="468" name="普通建設事業費 （ うち更新整備　）該当値テキスト"/>
        <xdr:cNvSpPr txBox="1"/>
      </xdr:nvSpPr>
      <xdr:spPr>
        <a:xfrm>
          <a:off x="10528300" y="1653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75217</xdr:rowOff>
    </xdr:from>
    <xdr:to>
      <xdr:col>50</xdr:col>
      <xdr:colOff>165100</xdr:colOff>
      <xdr:row>98</xdr:row>
      <xdr:rowOff>5367</xdr:rowOff>
    </xdr:to>
    <xdr:sp macro="" textlink="">
      <xdr:nvSpPr>
        <xdr:cNvPr id="469" name="楕円 468"/>
        <xdr:cNvSpPr/>
      </xdr:nvSpPr>
      <xdr:spPr>
        <a:xfrm>
          <a:off x="9588500" y="167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167944</xdr:rowOff>
    </xdr:from>
    <xdr:ext cx="534377" cy="259045"/>
    <xdr:sp macro="" textlink="">
      <xdr:nvSpPr>
        <xdr:cNvPr id="470" name="テキスト ボックス 469"/>
        <xdr:cNvSpPr txBox="1"/>
      </xdr:nvSpPr>
      <xdr:spPr>
        <a:xfrm>
          <a:off x="9359411" y="167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5852</xdr:rowOff>
    </xdr:from>
    <xdr:to>
      <xdr:col>46</xdr:col>
      <xdr:colOff>38100</xdr:colOff>
      <xdr:row>97</xdr:row>
      <xdr:rowOff>107452</xdr:rowOff>
    </xdr:to>
    <xdr:sp macro="" textlink="">
      <xdr:nvSpPr>
        <xdr:cNvPr id="471" name="楕円 470"/>
        <xdr:cNvSpPr/>
      </xdr:nvSpPr>
      <xdr:spPr>
        <a:xfrm>
          <a:off x="8699500" y="166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98579</xdr:rowOff>
    </xdr:from>
    <xdr:ext cx="534377" cy="259045"/>
    <xdr:sp macro="" textlink="">
      <xdr:nvSpPr>
        <xdr:cNvPr id="472" name="テキスト ボックス 471"/>
        <xdr:cNvSpPr txBox="1"/>
      </xdr:nvSpPr>
      <xdr:spPr>
        <a:xfrm>
          <a:off x="8483111" y="167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114601</xdr:rowOff>
    </xdr:from>
    <xdr:to>
      <xdr:col>41</xdr:col>
      <xdr:colOff>101600</xdr:colOff>
      <xdr:row>96</xdr:row>
      <xdr:rowOff>44751</xdr:rowOff>
    </xdr:to>
    <xdr:sp macro="" textlink="">
      <xdr:nvSpPr>
        <xdr:cNvPr id="473" name="楕円 472"/>
        <xdr:cNvSpPr/>
      </xdr:nvSpPr>
      <xdr:spPr>
        <a:xfrm>
          <a:off x="7810500" y="164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61278</xdr:rowOff>
    </xdr:from>
    <xdr:ext cx="534377" cy="259045"/>
    <xdr:sp macro="" textlink="">
      <xdr:nvSpPr>
        <xdr:cNvPr id="474" name="テキスト ボックス 473"/>
        <xdr:cNvSpPr txBox="1"/>
      </xdr:nvSpPr>
      <xdr:spPr>
        <a:xfrm>
          <a:off x="7594111" y="161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45205</xdr:rowOff>
    </xdr:from>
    <xdr:to>
      <xdr:col>36</xdr:col>
      <xdr:colOff>165100</xdr:colOff>
      <xdr:row>99</xdr:row>
      <xdr:rowOff>146805</xdr:rowOff>
    </xdr:to>
    <xdr:sp macro="" textlink="">
      <xdr:nvSpPr>
        <xdr:cNvPr id="475" name="楕円 474"/>
        <xdr:cNvSpPr/>
      </xdr:nvSpPr>
      <xdr:spPr>
        <a:xfrm>
          <a:off x="6921500" y="170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137932</xdr:rowOff>
    </xdr:from>
    <xdr:ext cx="534377" cy="259045"/>
    <xdr:sp macro="" textlink="">
      <xdr:nvSpPr>
        <xdr:cNvPr id="476" name="テキスト ボックス 475"/>
        <xdr:cNvSpPr txBox="1"/>
      </xdr:nvSpPr>
      <xdr:spPr>
        <a:xfrm>
          <a:off x="6705111" y="171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85" name="直線コネクタ 48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86" name="テキスト ボックス 48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89" name="直線コネクタ 48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0" name="テキスト ボックス 48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xdr:rowOff>
    </xdr:from>
    <xdr:to>
      <xdr:col>85</xdr:col>
      <xdr:colOff>126364</xdr:colOff>
      <xdr:row>37</xdr:row>
      <xdr:rowOff>106381</xdr:rowOff>
    </xdr:to>
    <xdr:cxnSp macro="">
      <xdr:nvCxnSpPr>
        <xdr:cNvPr id="494" name="直線コネクタ 493"/>
        <xdr:cNvCxnSpPr/>
      </xdr:nvCxnSpPr>
      <xdr:spPr>
        <a:xfrm flipV="1">
          <a:off x="16317595" y="5316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110208</xdr:rowOff>
    </xdr:from>
    <xdr:ext cx="469744" cy="259045"/>
    <xdr:sp macro="" textlink="">
      <xdr:nvSpPr>
        <xdr:cNvPr id="495" name="災害復旧事業費最小値テキスト"/>
        <xdr:cNvSpPr txBox="1"/>
      </xdr:nvSpPr>
      <xdr:spPr>
        <a:xfrm>
          <a:off x="16370300" y="645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106381</xdr:rowOff>
    </xdr:from>
    <xdr:to>
      <xdr:col>86</xdr:col>
      <xdr:colOff>25400</xdr:colOff>
      <xdr:row>37</xdr:row>
      <xdr:rowOff>106381</xdr:rowOff>
    </xdr:to>
    <xdr:cxnSp macro="">
      <xdr:nvCxnSpPr>
        <xdr:cNvPr id="496" name="直線コネクタ 495"/>
        <xdr:cNvCxnSpPr/>
      </xdr:nvCxnSpPr>
      <xdr:spPr>
        <a:xfrm>
          <a:off x="16230600" y="645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120152</xdr:rowOff>
    </xdr:from>
    <xdr:ext cx="534377" cy="259045"/>
    <xdr:sp macro="" textlink="">
      <xdr:nvSpPr>
        <xdr:cNvPr id="497" name="災害復旧事業費最大値テキスト"/>
        <xdr:cNvSpPr txBox="1"/>
      </xdr:nvSpPr>
      <xdr:spPr>
        <a:xfrm>
          <a:off x="16370300" y="50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xdr:rowOff>
    </xdr:from>
    <xdr:to>
      <xdr:col>86</xdr:col>
      <xdr:colOff>25400</xdr:colOff>
      <xdr:row>31</xdr:row>
      <xdr:rowOff>2025</xdr:rowOff>
    </xdr:to>
    <xdr:cxnSp macro="">
      <xdr:nvCxnSpPr>
        <xdr:cNvPr id="498" name="直線コネクタ 497"/>
        <xdr:cNvCxnSpPr/>
      </xdr:nvCxnSpPr>
      <xdr:spPr>
        <a:xfrm>
          <a:off x="16230600" y="531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162503</xdr:rowOff>
    </xdr:from>
    <xdr:to>
      <xdr:col>85</xdr:col>
      <xdr:colOff>127000</xdr:colOff>
      <xdr:row>37</xdr:row>
      <xdr:rowOff>49117</xdr:rowOff>
    </xdr:to>
    <xdr:cxnSp macro="">
      <xdr:nvCxnSpPr>
        <xdr:cNvPr id="499" name="直線コネクタ 498"/>
        <xdr:cNvCxnSpPr/>
      </xdr:nvCxnSpPr>
      <xdr:spPr>
        <a:xfrm>
          <a:off x="15481300" y="6334703"/>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118864</xdr:rowOff>
    </xdr:from>
    <xdr:ext cx="469744" cy="259045"/>
    <xdr:sp macro="" textlink="">
      <xdr:nvSpPr>
        <xdr:cNvPr id="500" name="災害復旧事業費平均値テキスト"/>
        <xdr:cNvSpPr txBox="1"/>
      </xdr:nvSpPr>
      <xdr:spPr>
        <a:xfrm>
          <a:off x="16370300" y="594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95987</xdr:rowOff>
    </xdr:from>
    <xdr:to>
      <xdr:col>85</xdr:col>
      <xdr:colOff>177800</xdr:colOff>
      <xdr:row>36</xdr:row>
      <xdr:rowOff>26137</xdr:rowOff>
    </xdr:to>
    <xdr:sp macro="" textlink="">
      <xdr:nvSpPr>
        <xdr:cNvPr id="501" name="フローチャート: 判断 500"/>
        <xdr:cNvSpPr/>
      </xdr:nvSpPr>
      <xdr:spPr>
        <a:xfrm>
          <a:off x="162687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162503</xdr:rowOff>
    </xdr:from>
    <xdr:to>
      <xdr:col>81</xdr:col>
      <xdr:colOff>50800</xdr:colOff>
      <xdr:row>37</xdr:row>
      <xdr:rowOff>146329</xdr:rowOff>
    </xdr:to>
    <xdr:cxnSp macro="">
      <xdr:nvCxnSpPr>
        <xdr:cNvPr id="502" name="直線コネクタ 501"/>
        <xdr:cNvCxnSpPr/>
      </xdr:nvCxnSpPr>
      <xdr:spPr>
        <a:xfrm flipV="1">
          <a:off x="14592300" y="6334703"/>
          <a:ext cx="889000" cy="1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148279</xdr:rowOff>
    </xdr:from>
    <xdr:to>
      <xdr:col>81</xdr:col>
      <xdr:colOff>101600</xdr:colOff>
      <xdr:row>34</xdr:row>
      <xdr:rowOff>78429</xdr:rowOff>
    </xdr:to>
    <xdr:sp macro="" textlink="">
      <xdr:nvSpPr>
        <xdr:cNvPr id="503" name="フローチャート: 判断 502"/>
        <xdr:cNvSpPr/>
      </xdr:nvSpPr>
      <xdr:spPr>
        <a:xfrm>
          <a:off x="15430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94956</xdr:rowOff>
    </xdr:from>
    <xdr:ext cx="534377" cy="259045"/>
    <xdr:sp macro="" textlink="">
      <xdr:nvSpPr>
        <xdr:cNvPr id="504" name="テキスト ボックス 503"/>
        <xdr:cNvSpPr txBox="1"/>
      </xdr:nvSpPr>
      <xdr:spPr>
        <a:xfrm>
          <a:off x="152014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119526</xdr:rowOff>
    </xdr:from>
    <xdr:to>
      <xdr:col>76</xdr:col>
      <xdr:colOff>114300</xdr:colOff>
      <xdr:row>37</xdr:row>
      <xdr:rowOff>146329</xdr:rowOff>
    </xdr:to>
    <xdr:cxnSp macro="">
      <xdr:nvCxnSpPr>
        <xdr:cNvPr id="505" name="直線コネクタ 504"/>
        <xdr:cNvCxnSpPr/>
      </xdr:nvCxnSpPr>
      <xdr:spPr>
        <a:xfrm>
          <a:off x="13703300" y="6463176"/>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120275</xdr:rowOff>
    </xdr:from>
    <xdr:to>
      <xdr:col>76</xdr:col>
      <xdr:colOff>165100</xdr:colOff>
      <xdr:row>35</xdr:row>
      <xdr:rowOff>50425</xdr:rowOff>
    </xdr:to>
    <xdr:sp macro="" textlink="">
      <xdr:nvSpPr>
        <xdr:cNvPr id="506" name="フローチャート: 判断 505"/>
        <xdr:cNvSpPr/>
      </xdr:nvSpPr>
      <xdr:spPr>
        <a:xfrm>
          <a:off x="14541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66952</xdr:rowOff>
    </xdr:from>
    <xdr:ext cx="469744" cy="259045"/>
    <xdr:sp macro="" textlink="">
      <xdr:nvSpPr>
        <xdr:cNvPr id="507" name="テキスト ボックス 506"/>
        <xdr:cNvSpPr txBox="1"/>
      </xdr:nvSpPr>
      <xdr:spPr>
        <a:xfrm>
          <a:off x="14357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170733</xdr:rowOff>
    </xdr:from>
    <xdr:to>
      <xdr:col>71</xdr:col>
      <xdr:colOff>177800</xdr:colOff>
      <xdr:row>37</xdr:row>
      <xdr:rowOff>119526</xdr:rowOff>
    </xdr:to>
    <xdr:cxnSp macro="">
      <xdr:nvCxnSpPr>
        <xdr:cNvPr id="508" name="直線コネクタ 507"/>
        <xdr:cNvCxnSpPr/>
      </xdr:nvCxnSpPr>
      <xdr:spPr>
        <a:xfrm>
          <a:off x="12814300" y="6342933"/>
          <a:ext cx="8890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145707</xdr:rowOff>
    </xdr:from>
    <xdr:to>
      <xdr:col>72</xdr:col>
      <xdr:colOff>38100</xdr:colOff>
      <xdr:row>37</xdr:row>
      <xdr:rowOff>75857</xdr:rowOff>
    </xdr:to>
    <xdr:sp macro="" textlink="">
      <xdr:nvSpPr>
        <xdr:cNvPr id="509" name="フローチャート: 判断 508"/>
        <xdr:cNvSpPr/>
      </xdr:nvSpPr>
      <xdr:spPr>
        <a:xfrm>
          <a:off x="13652500" y="63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92384</xdr:rowOff>
    </xdr:from>
    <xdr:ext cx="469744" cy="259045"/>
    <xdr:sp macro="" textlink="">
      <xdr:nvSpPr>
        <xdr:cNvPr id="510" name="テキスト ボックス 509"/>
        <xdr:cNvSpPr txBox="1"/>
      </xdr:nvSpPr>
      <xdr:spPr>
        <a:xfrm>
          <a:off x="13468428" y="60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42151</xdr:rowOff>
    </xdr:from>
    <xdr:to>
      <xdr:col>67</xdr:col>
      <xdr:colOff>101600</xdr:colOff>
      <xdr:row>37</xdr:row>
      <xdr:rowOff>143751</xdr:rowOff>
    </xdr:to>
    <xdr:sp macro="" textlink="">
      <xdr:nvSpPr>
        <xdr:cNvPr id="511" name="フローチャート: 判断 510"/>
        <xdr:cNvSpPr/>
      </xdr:nvSpPr>
      <xdr:spPr>
        <a:xfrm>
          <a:off x="12763500" y="63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134878</xdr:rowOff>
    </xdr:from>
    <xdr:ext cx="469744" cy="259045"/>
    <xdr:sp macro="" textlink="">
      <xdr:nvSpPr>
        <xdr:cNvPr id="512" name="テキスト ボックス 511"/>
        <xdr:cNvSpPr txBox="1"/>
      </xdr:nvSpPr>
      <xdr:spPr>
        <a:xfrm>
          <a:off x="12579428" y="64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169767</xdr:rowOff>
    </xdr:from>
    <xdr:to>
      <xdr:col>85</xdr:col>
      <xdr:colOff>177800</xdr:colOff>
      <xdr:row>37</xdr:row>
      <xdr:rowOff>99917</xdr:rowOff>
    </xdr:to>
    <xdr:sp macro="" textlink="">
      <xdr:nvSpPr>
        <xdr:cNvPr id="518" name="楕円 517"/>
        <xdr:cNvSpPr/>
      </xdr:nvSpPr>
      <xdr:spPr>
        <a:xfrm>
          <a:off x="16268700" y="63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84694</xdr:rowOff>
    </xdr:from>
    <xdr:ext cx="469744" cy="259045"/>
    <xdr:sp macro="" textlink="">
      <xdr:nvSpPr>
        <xdr:cNvPr id="519" name="災害復旧事業費該当値テキスト"/>
        <xdr:cNvSpPr txBox="1"/>
      </xdr:nvSpPr>
      <xdr:spPr>
        <a:xfrm>
          <a:off x="16370300" y="625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111703</xdr:rowOff>
    </xdr:from>
    <xdr:to>
      <xdr:col>81</xdr:col>
      <xdr:colOff>101600</xdr:colOff>
      <xdr:row>37</xdr:row>
      <xdr:rowOff>41853</xdr:rowOff>
    </xdr:to>
    <xdr:sp macro="" textlink="">
      <xdr:nvSpPr>
        <xdr:cNvPr id="520" name="楕円 519"/>
        <xdr:cNvSpPr/>
      </xdr:nvSpPr>
      <xdr:spPr>
        <a:xfrm>
          <a:off x="15430500" y="628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32980</xdr:rowOff>
    </xdr:from>
    <xdr:ext cx="469744" cy="259045"/>
    <xdr:sp macro="" textlink="">
      <xdr:nvSpPr>
        <xdr:cNvPr id="521" name="テキスト ボックス 520"/>
        <xdr:cNvSpPr txBox="1"/>
      </xdr:nvSpPr>
      <xdr:spPr>
        <a:xfrm>
          <a:off x="15233728" y="637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95529</xdr:rowOff>
    </xdr:from>
    <xdr:to>
      <xdr:col>76</xdr:col>
      <xdr:colOff>165100</xdr:colOff>
      <xdr:row>38</xdr:row>
      <xdr:rowOff>25679</xdr:rowOff>
    </xdr:to>
    <xdr:sp macro="" textlink="">
      <xdr:nvSpPr>
        <xdr:cNvPr id="522" name="楕円 521"/>
        <xdr:cNvSpPr/>
      </xdr:nvSpPr>
      <xdr:spPr>
        <a:xfrm>
          <a:off x="14541500" y="64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16806</xdr:rowOff>
    </xdr:from>
    <xdr:ext cx="378565" cy="259045"/>
    <xdr:sp macro="" textlink="">
      <xdr:nvSpPr>
        <xdr:cNvPr id="523" name="テキスト ボックス 522"/>
        <xdr:cNvSpPr txBox="1"/>
      </xdr:nvSpPr>
      <xdr:spPr>
        <a:xfrm>
          <a:off x="14403017" y="653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68726</xdr:rowOff>
    </xdr:from>
    <xdr:to>
      <xdr:col>72</xdr:col>
      <xdr:colOff>38100</xdr:colOff>
      <xdr:row>37</xdr:row>
      <xdr:rowOff>170326</xdr:rowOff>
    </xdr:to>
    <xdr:sp macro="" textlink="">
      <xdr:nvSpPr>
        <xdr:cNvPr id="524" name="楕円 523"/>
        <xdr:cNvSpPr/>
      </xdr:nvSpPr>
      <xdr:spPr>
        <a:xfrm>
          <a:off x="13652500" y="64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161453</xdr:rowOff>
    </xdr:from>
    <xdr:ext cx="469744" cy="259045"/>
    <xdr:sp macro="" textlink="">
      <xdr:nvSpPr>
        <xdr:cNvPr id="525" name="テキスト ボックス 524"/>
        <xdr:cNvSpPr txBox="1"/>
      </xdr:nvSpPr>
      <xdr:spPr>
        <a:xfrm>
          <a:off x="13468428" y="65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119933</xdr:rowOff>
    </xdr:from>
    <xdr:to>
      <xdr:col>67</xdr:col>
      <xdr:colOff>101600</xdr:colOff>
      <xdr:row>37</xdr:row>
      <xdr:rowOff>50083</xdr:rowOff>
    </xdr:to>
    <xdr:sp macro="" textlink="">
      <xdr:nvSpPr>
        <xdr:cNvPr id="526" name="楕円 525"/>
        <xdr:cNvSpPr/>
      </xdr:nvSpPr>
      <xdr:spPr>
        <a:xfrm>
          <a:off x="12763500" y="62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66610</xdr:rowOff>
    </xdr:from>
    <xdr:ext cx="469744" cy="259045"/>
    <xdr:sp macro="" textlink="">
      <xdr:nvSpPr>
        <xdr:cNvPr id="527" name="テキスト ボックス 526"/>
        <xdr:cNvSpPr txBox="1"/>
      </xdr:nvSpPr>
      <xdr:spPr>
        <a:xfrm>
          <a:off x="12579428" y="606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9" name="正方形/長方形 52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0" name="正方形/長方形 52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1" name="正方形/長方形 53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2" name="正方形/長方形 53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8" name="フローチャート: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0" name="フローチャート: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1" name="テキスト ボックス 550"/>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3" name="フローチャート: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4" name="テキスト ボックス 55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6" name="フローチャート: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7" name="テキスト ボックス 55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8" name="フローチャート: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9" name="テキスト ボックス 55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7" name="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8" name="テキスト ボックス 567"/>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9" name="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0" name="テキスト ボックス 56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1" name="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2" name="テキスト ボックス 57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4" name="テキスト ボックス 57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6" name="正方形/長方形 57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7" name="正方形/長方形 57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8" name="正方形/長方形 57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9" name="正方形/長方形 57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3" name="テキスト ボックス 58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4" name="直線コネクタ 58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5" name="テキスト ボックス 58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6" name="直線コネクタ 58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7" name="テキスト ボックス 58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88" name="直線コネクタ 58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89" name="テキスト ボックス 58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0" name="直線コネクタ 58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1" name="テキスト ボックス 59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2" name="直線コネクタ 59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3" name="テキスト ボックス 59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4" name="直線コネクタ 59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5" name="テキスト ボックス 59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138492</xdr:rowOff>
    </xdr:from>
    <xdr:to>
      <xdr:col>85</xdr:col>
      <xdr:colOff>126364</xdr:colOff>
      <xdr:row>78</xdr:row>
      <xdr:rowOff>36633</xdr:rowOff>
    </xdr:to>
    <xdr:cxnSp macro="">
      <xdr:nvCxnSpPr>
        <xdr:cNvPr id="599" name="直線コネクタ 598"/>
        <xdr:cNvCxnSpPr/>
      </xdr:nvCxnSpPr>
      <xdr:spPr>
        <a:xfrm flipV="1">
          <a:off x="16317595" y="12139992"/>
          <a:ext cx="1269" cy="126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40460</xdr:rowOff>
    </xdr:from>
    <xdr:ext cx="534377" cy="259045"/>
    <xdr:sp macro="" textlink="">
      <xdr:nvSpPr>
        <xdr:cNvPr id="600" name="公債費最小値テキスト"/>
        <xdr:cNvSpPr txBox="1"/>
      </xdr:nvSpPr>
      <xdr:spPr>
        <a:xfrm>
          <a:off x="16370300" y="1341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36633</xdr:rowOff>
    </xdr:from>
    <xdr:to>
      <xdr:col>86</xdr:col>
      <xdr:colOff>25400</xdr:colOff>
      <xdr:row>78</xdr:row>
      <xdr:rowOff>36633</xdr:rowOff>
    </xdr:to>
    <xdr:cxnSp macro="">
      <xdr:nvCxnSpPr>
        <xdr:cNvPr id="601" name="直線コネクタ 600"/>
        <xdr:cNvCxnSpPr/>
      </xdr:nvCxnSpPr>
      <xdr:spPr>
        <a:xfrm>
          <a:off x="16230600" y="1340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85169</xdr:rowOff>
    </xdr:from>
    <xdr:ext cx="534377" cy="259045"/>
    <xdr:sp macro="" textlink="">
      <xdr:nvSpPr>
        <xdr:cNvPr id="602" name="公債費最大値テキスト"/>
        <xdr:cNvSpPr txBox="1"/>
      </xdr:nvSpPr>
      <xdr:spPr>
        <a:xfrm>
          <a:off x="16370300" y="11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138492</xdr:rowOff>
    </xdr:from>
    <xdr:to>
      <xdr:col>86</xdr:col>
      <xdr:colOff>25400</xdr:colOff>
      <xdr:row>70</xdr:row>
      <xdr:rowOff>138492</xdr:rowOff>
    </xdr:to>
    <xdr:cxnSp macro="">
      <xdr:nvCxnSpPr>
        <xdr:cNvPr id="603" name="直線コネクタ 602"/>
        <xdr:cNvCxnSpPr/>
      </xdr:nvCxnSpPr>
      <xdr:spPr>
        <a:xfrm>
          <a:off x="16230600" y="1213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134246</xdr:rowOff>
    </xdr:from>
    <xdr:to>
      <xdr:col>85</xdr:col>
      <xdr:colOff>127000</xdr:colOff>
      <xdr:row>76</xdr:row>
      <xdr:rowOff>35131</xdr:rowOff>
    </xdr:to>
    <xdr:cxnSp macro="">
      <xdr:nvCxnSpPr>
        <xdr:cNvPr id="604" name="直線コネクタ 603"/>
        <xdr:cNvCxnSpPr/>
      </xdr:nvCxnSpPr>
      <xdr:spPr>
        <a:xfrm flipV="1">
          <a:off x="15481300" y="12992996"/>
          <a:ext cx="8382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25497</xdr:rowOff>
    </xdr:from>
    <xdr:ext cx="534377" cy="259045"/>
    <xdr:sp macro="" textlink="">
      <xdr:nvSpPr>
        <xdr:cNvPr id="605" name="公債費平均値テキスト"/>
        <xdr:cNvSpPr txBox="1"/>
      </xdr:nvSpPr>
      <xdr:spPr>
        <a:xfrm>
          <a:off x="16370300" y="12712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2620</xdr:rowOff>
    </xdr:from>
    <xdr:to>
      <xdr:col>85</xdr:col>
      <xdr:colOff>177800</xdr:colOff>
      <xdr:row>75</xdr:row>
      <xdr:rowOff>104220</xdr:rowOff>
    </xdr:to>
    <xdr:sp macro="" textlink="">
      <xdr:nvSpPr>
        <xdr:cNvPr id="606" name="フローチャート: 判断 605"/>
        <xdr:cNvSpPr/>
      </xdr:nvSpPr>
      <xdr:spPr>
        <a:xfrm>
          <a:off x="16268700" y="128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35131</xdr:rowOff>
    </xdr:from>
    <xdr:to>
      <xdr:col>81</xdr:col>
      <xdr:colOff>50800</xdr:colOff>
      <xdr:row>77</xdr:row>
      <xdr:rowOff>109753</xdr:rowOff>
    </xdr:to>
    <xdr:cxnSp macro="">
      <xdr:nvCxnSpPr>
        <xdr:cNvPr id="607" name="直線コネクタ 606"/>
        <xdr:cNvCxnSpPr/>
      </xdr:nvCxnSpPr>
      <xdr:spPr>
        <a:xfrm flipV="1">
          <a:off x="14592300" y="13065331"/>
          <a:ext cx="889000" cy="24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149512</xdr:rowOff>
    </xdr:from>
    <xdr:to>
      <xdr:col>81</xdr:col>
      <xdr:colOff>101600</xdr:colOff>
      <xdr:row>75</xdr:row>
      <xdr:rowOff>79662</xdr:rowOff>
    </xdr:to>
    <xdr:sp macro="" textlink="">
      <xdr:nvSpPr>
        <xdr:cNvPr id="608" name="フローチャート: 判断 607"/>
        <xdr:cNvSpPr/>
      </xdr:nvSpPr>
      <xdr:spPr>
        <a:xfrm>
          <a:off x="15430500" y="1283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96189</xdr:rowOff>
    </xdr:from>
    <xdr:ext cx="534377" cy="259045"/>
    <xdr:sp macro="" textlink="">
      <xdr:nvSpPr>
        <xdr:cNvPr id="609" name="テキスト ボックス 608"/>
        <xdr:cNvSpPr txBox="1"/>
      </xdr:nvSpPr>
      <xdr:spPr>
        <a:xfrm>
          <a:off x="15201411" y="126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87122</xdr:rowOff>
    </xdr:from>
    <xdr:to>
      <xdr:col>76</xdr:col>
      <xdr:colOff>114300</xdr:colOff>
      <xdr:row>77</xdr:row>
      <xdr:rowOff>109753</xdr:rowOff>
    </xdr:to>
    <xdr:cxnSp macro="">
      <xdr:nvCxnSpPr>
        <xdr:cNvPr id="610" name="直線コネクタ 609"/>
        <xdr:cNvCxnSpPr/>
      </xdr:nvCxnSpPr>
      <xdr:spPr>
        <a:xfrm>
          <a:off x="13703300" y="1328877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54447</xdr:rowOff>
    </xdr:from>
    <xdr:to>
      <xdr:col>76</xdr:col>
      <xdr:colOff>165100</xdr:colOff>
      <xdr:row>74</xdr:row>
      <xdr:rowOff>156047</xdr:rowOff>
    </xdr:to>
    <xdr:sp macro="" textlink="">
      <xdr:nvSpPr>
        <xdr:cNvPr id="611" name="フローチャート: 判断 610"/>
        <xdr:cNvSpPr/>
      </xdr:nvSpPr>
      <xdr:spPr>
        <a:xfrm>
          <a:off x="14541500" y="127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1124</xdr:rowOff>
    </xdr:from>
    <xdr:ext cx="534377" cy="259045"/>
    <xdr:sp macro="" textlink="">
      <xdr:nvSpPr>
        <xdr:cNvPr id="612" name="テキスト ボックス 611"/>
        <xdr:cNvSpPr txBox="1"/>
      </xdr:nvSpPr>
      <xdr:spPr>
        <a:xfrm>
          <a:off x="14325111" y="125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87122</xdr:rowOff>
    </xdr:from>
    <xdr:to>
      <xdr:col>71</xdr:col>
      <xdr:colOff>177800</xdr:colOff>
      <xdr:row>77</xdr:row>
      <xdr:rowOff>149431</xdr:rowOff>
    </xdr:to>
    <xdr:cxnSp macro="">
      <xdr:nvCxnSpPr>
        <xdr:cNvPr id="613" name="直線コネクタ 612"/>
        <xdr:cNvCxnSpPr/>
      </xdr:nvCxnSpPr>
      <xdr:spPr>
        <a:xfrm flipV="1">
          <a:off x="12814300" y="13288772"/>
          <a:ext cx="889000" cy="6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107384</xdr:rowOff>
    </xdr:from>
    <xdr:to>
      <xdr:col>72</xdr:col>
      <xdr:colOff>38100</xdr:colOff>
      <xdr:row>75</xdr:row>
      <xdr:rowOff>37534</xdr:rowOff>
    </xdr:to>
    <xdr:sp macro="" textlink="">
      <xdr:nvSpPr>
        <xdr:cNvPr id="614" name="フローチャート: 判断 613"/>
        <xdr:cNvSpPr/>
      </xdr:nvSpPr>
      <xdr:spPr>
        <a:xfrm>
          <a:off x="13652500" y="1279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54061</xdr:rowOff>
    </xdr:from>
    <xdr:ext cx="534377" cy="259045"/>
    <xdr:sp macro="" textlink="">
      <xdr:nvSpPr>
        <xdr:cNvPr id="615" name="テキスト ボックス 614"/>
        <xdr:cNvSpPr txBox="1"/>
      </xdr:nvSpPr>
      <xdr:spPr>
        <a:xfrm>
          <a:off x="13436111" y="125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107318</xdr:rowOff>
    </xdr:from>
    <xdr:to>
      <xdr:col>67</xdr:col>
      <xdr:colOff>101600</xdr:colOff>
      <xdr:row>75</xdr:row>
      <xdr:rowOff>37468</xdr:rowOff>
    </xdr:to>
    <xdr:sp macro="" textlink="">
      <xdr:nvSpPr>
        <xdr:cNvPr id="616" name="フローチャート: 判断 615"/>
        <xdr:cNvSpPr/>
      </xdr:nvSpPr>
      <xdr:spPr>
        <a:xfrm>
          <a:off x="12763500" y="1279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53995</xdr:rowOff>
    </xdr:from>
    <xdr:ext cx="534377" cy="259045"/>
    <xdr:sp macro="" textlink="">
      <xdr:nvSpPr>
        <xdr:cNvPr id="617" name="テキスト ボックス 616"/>
        <xdr:cNvSpPr txBox="1"/>
      </xdr:nvSpPr>
      <xdr:spPr>
        <a:xfrm>
          <a:off x="12547111" y="125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83446</xdr:rowOff>
    </xdr:from>
    <xdr:to>
      <xdr:col>85</xdr:col>
      <xdr:colOff>177800</xdr:colOff>
      <xdr:row>76</xdr:row>
      <xdr:rowOff>13596</xdr:rowOff>
    </xdr:to>
    <xdr:sp macro="" textlink="">
      <xdr:nvSpPr>
        <xdr:cNvPr id="623" name="楕円 622"/>
        <xdr:cNvSpPr/>
      </xdr:nvSpPr>
      <xdr:spPr>
        <a:xfrm>
          <a:off x="16268700" y="129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61873</xdr:rowOff>
    </xdr:from>
    <xdr:ext cx="534377" cy="259045"/>
    <xdr:sp macro="" textlink="">
      <xdr:nvSpPr>
        <xdr:cNvPr id="624" name="公債費該当値テキスト"/>
        <xdr:cNvSpPr txBox="1"/>
      </xdr:nvSpPr>
      <xdr:spPr>
        <a:xfrm>
          <a:off x="16370300" y="129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155781</xdr:rowOff>
    </xdr:from>
    <xdr:to>
      <xdr:col>81</xdr:col>
      <xdr:colOff>101600</xdr:colOff>
      <xdr:row>76</xdr:row>
      <xdr:rowOff>85931</xdr:rowOff>
    </xdr:to>
    <xdr:sp macro="" textlink="">
      <xdr:nvSpPr>
        <xdr:cNvPr id="625" name="楕円 624"/>
        <xdr:cNvSpPr/>
      </xdr:nvSpPr>
      <xdr:spPr>
        <a:xfrm>
          <a:off x="15430500" y="130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77058</xdr:rowOff>
    </xdr:from>
    <xdr:ext cx="534377" cy="259045"/>
    <xdr:sp macro="" textlink="">
      <xdr:nvSpPr>
        <xdr:cNvPr id="626" name="テキスト ボックス 625"/>
        <xdr:cNvSpPr txBox="1"/>
      </xdr:nvSpPr>
      <xdr:spPr>
        <a:xfrm>
          <a:off x="15201411" y="131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58953</xdr:rowOff>
    </xdr:from>
    <xdr:to>
      <xdr:col>76</xdr:col>
      <xdr:colOff>165100</xdr:colOff>
      <xdr:row>77</xdr:row>
      <xdr:rowOff>160553</xdr:rowOff>
    </xdr:to>
    <xdr:sp macro="" textlink="">
      <xdr:nvSpPr>
        <xdr:cNvPr id="627" name="楕円 626"/>
        <xdr:cNvSpPr/>
      </xdr:nvSpPr>
      <xdr:spPr>
        <a:xfrm>
          <a:off x="145415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151680</xdr:rowOff>
    </xdr:from>
    <xdr:ext cx="534377" cy="259045"/>
    <xdr:sp macro="" textlink="">
      <xdr:nvSpPr>
        <xdr:cNvPr id="628" name="テキスト ボックス 627"/>
        <xdr:cNvSpPr txBox="1"/>
      </xdr:nvSpPr>
      <xdr:spPr>
        <a:xfrm>
          <a:off x="14325111" y="1335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36322</xdr:rowOff>
    </xdr:from>
    <xdr:to>
      <xdr:col>72</xdr:col>
      <xdr:colOff>38100</xdr:colOff>
      <xdr:row>77</xdr:row>
      <xdr:rowOff>137922</xdr:rowOff>
    </xdr:to>
    <xdr:sp macro="" textlink="">
      <xdr:nvSpPr>
        <xdr:cNvPr id="629" name="楕円 628"/>
        <xdr:cNvSpPr/>
      </xdr:nvSpPr>
      <xdr:spPr>
        <a:xfrm>
          <a:off x="13652500" y="132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129049</xdr:rowOff>
    </xdr:from>
    <xdr:ext cx="534377" cy="259045"/>
    <xdr:sp macro="" textlink="">
      <xdr:nvSpPr>
        <xdr:cNvPr id="630" name="テキスト ボックス 629"/>
        <xdr:cNvSpPr txBox="1"/>
      </xdr:nvSpPr>
      <xdr:spPr>
        <a:xfrm>
          <a:off x="13436111" y="133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98631</xdr:rowOff>
    </xdr:from>
    <xdr:to>
      <xdr:col>67</xdr:col>
      <xdr:colOff>101600</xdr:colOff>
      <xdr:row>78</xdr:row>
      <xdr:rowOff>28781</xdr:rowOff>
    </xdr:to>
    <xdr:sp macro="" textlink="">
      <xdr:nvSpPr>
        <xdr:cNvPr id="631" name="楕円 630"/>
        <xdr:cNvSpPr/>
      </xdr:nvSpPr>
      <xdr:spPr>
        <a:xfrm>
          <a:off x="12763500" y="1330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19908</xdr:rowOff>
    </xdr:from>
    <xdr:ext cx="534377" cy="259045"/>
    <xdr:sp macro="" textlink="">
      <xdr:nvSpPr>
        <xdr:cNvPr id="632" name="テキスト ボックス 631"/>
        <xdr:cNvSpPr txBox="1"/>
      </xdr:nvSpPr>
      <xdr:spPr>
        <a:xfrm>
          <a:off x="12547111" y="133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44" name="テキスト ボックス 64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115088</xdr:rowOff>
    </xdr:from>
    <xdr:to>
      <xdr:col>85</xdr:col>
      <xdr:colOff>126364</xdr:colOff>
      <xdr:row>98</xdr:row>
      <xdr:rowOff>48870</xdr:rowOff>
    </xdr:to>
    <xdr:cxnSp macro="">
      <xdr:nvCxnSpPr>
        <xdr:cNvPr id="654" name="直線コネクタ 653"/>
        <xdr:cNvCxnSpPr/>
      </xdr:nvCxnSpPr>
      <xdr:spPr>
        <a:xfrm flipV="1">
          <a:off x="16317595" y="15545588"/>
          <a:ext cx="1269" cy="130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52697</xdr:rowOff>
    </xdr:from>
    <xdr:ext cx="469744" cy="259045"/>
    <xdr:sp macro="" textlink="">
      <xdr:nvSpPr>
        <xdr:cNvPr id="655" name="積立金最小値テキスト"/>
        <xdr:cNvSpPr txBox="1"/>
      </xdr:nvSpPr>
      <xdr:spPr>
        <a:xfrm>
          <a:off x="16370300" y="168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48870</xdr:rowOff>
    </xdr:from>
    <xdr:to>
      <xdr:col>86</xdr:col>
      <xdr:colOff>25400</xdr:colOff>
      <xdr:row>98</xdr:row>
      <xdr:rowOff>48870</xdr:rowOff>
    </xdr:to>
    <xdr:cxnSp macro="">
      <xdr:nvCxnSpPr>
        <xdr:cNvPr id="656" name="直線コネクタ 655"/>
        <xdr:cNvCxnSpPr/>
      </xdr:nvCxnSpPr>
      <xdr:spPr>
        <a:xfrm>
          <a:off x="16230600" y="1685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61765</xdr:rowOff>
    </xdr:from>
    <xdr:ext cx="534377" cy="259045"/>
    <xdr:sp macro="" textlink="">
      <xdr:nvSpPr>
        <xdr:cNvPr id="657" name="積立金最大値テキスト"/>
        <xdr:cNvSpPr txBox="1"/>
      </xdr:nvSpPr>
      <xdr:spPr>
        <a:xfrm>
          <a:off x="16370300" y="153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115088</xdr:rowOff>
    </xdr:from>
    <xdr:to>
      <xdr:col>86</xdr:col>
      <xdr:colOff>25400</xdr:colOff>
      <xdr:row>90</xdr:row>
      <xdr:rowOff>115088</xdr:rowOff>
    </xdr:to>
    <xdr:cxnSp macro="">
      <xdr:nvCxnSpPr>
        <xdr:cNvPr id="658" name="直線コネクタ 657"/>
        <xdr:cNvCxnSpPr/>
      </xdr:nvCxnSpPr>
      <xdr:spPr>
        <a:xfrm>
          <a:off x="16230600" y="1554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133299</xdr:rowOff>
    </xdr:from>
    <xdr:to>
      <xdr:col>85</xdr:col>
      <xdr:colOff>127000</xdr:colOff>
      <xdr:row>97</xdr:row>
      <xdr:rowOff>53823</xdr:rowOff>
    </xdr:to>
    <xdr:cxnSp macro="">
      <xdr:nvCxnSpPr>
        <xdr:cNvPr id="659" name="直線コネクタ 658"/>
        <xdr:cNvCxnSpPr/>
      </xdr:nvCxnSpPr>
      <xdr:spPr>
        <a:xfrm>
          <a:off x="15481300" y="16421049"/>
          <a:ext cx="838200" cy="2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46702</xdr:rowOff>
    </xdr:from>
    <xdr:ext cx="469744" cy="259045"/>
    <xdr:sp macro="" textlink="">
      <xdr:nvSpPr>
        <xdr:cNvPr id="660" name="積立金平均値テキスト"/>
        <xdr:cNvSpPr txBox="1"/>
      </xdr:nvSpPr>
      <xdr:spPr>
        <a:xfrm>
          <a:off x="16370300" y="1633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23825</xdr:rowOff>
    </xdr:from>
    <xdr:to>
      <xdr:col>85</xdr:col>
      <xdr:colOff>177800</xdr:colOff>
      <xdr:row>96</xdr:row>
      <xdr:rowOff>125425</xdr:rowOff>
    </xdr:to>
    <xdr:sp macro="" textlink="">
      <xdr:nvSpPr>
        <xdr:cNvPr id="661" name="フローチャート: 判断 660"/>
        <xdr:cNvSpPr/>
      </xdr:nvSpPr>
      <xdr:spPr>
        <a:xfrm>
          <a:off x="162687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167056</xdr:rowOff>
    </xdr:from>
    <xdr:to>
      <xdr:col>81</xdr:col>
      <xdr:colOff>50800</xdr:colOff>
      <xdr:row>95</xdr:row>
      <xdr:rowOff>133299</xdr:rowOff>
    </xdr:to>
    <xdr:cxnSp macro="">
      <xdr:nvCxnSpPr>
        <xdr:cNvPr id="662" name="直線コネクタ 661"/>
        <xdr:cNvCxnSpPr/>
      </xdr:nvCxnSpPr>
      <xdr:spPr>
        <a:xfrm>
          <a:off x="14592300" y="16111906"/>
          <a:ext cx="889000" cy="3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59410</xdr:rowOff>
    </xdr:from>
    <xdr:to>
      <xdr:col>81</xdr:col>
      <xdr:colOff>101600</xdr:colOff>
      <xdr:row>96</xdr:row>
      <xdr:rowOff>161010</xdr:rowOff>
    </xdr:to>
    <xdr:sp macro="" textlink="">
      <xdr:nvSpPr>
        <xdr:cNvPr id="663" name="フローチャート: 判断 662"/>
        <xdr:cNvSpPr/>
      </xdr:nvSpPr>
      <xdr:spPr>
        <a:xfrm>
          <a:off x="15430500" y="165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152137</xdr:rowOff>
    </xdr:from>
    <xdr:ext cx="469744" cy="259045"/>
    <xdr:sp macro="" textlink="">
      <xdr:nvSpPr>
        <xdr:cNvPr id="664" name="テキスト ボックス 663"/>
        <xdr:cNvSpPr txBox="1"/>
      </xdr:nvSpPr>
      <xdr:spPr>
        <a:xfrm>
          <a:off x="15233728" y="1661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167056</xdr:rowOff>
    </xdr:from>
    <xdr:to>
      <xdr:col>76</xdr:col>
      <xdr:colOff>114300</xdr:colOff>
      <xdr:row>96</xdr:row>
      <xdr:rowOff>55499</xdr:rowOff>
    </xdr:to>
    <xdr:cxnSp macro="">
      <xdr:nvCxnSpPr>
        <xdr:cNvPr id="665" name="直線コネクタ 664"/>
        <xdr:cNvCxnSpPr/>
      </xdr:nvCxnSpPr>
      <xdr:spPr>
        <a:xfrm flipV="1">
          <a:off x="13703300" y="16111906"/>
          <a:ext cx="889000" cy="4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102006</xdr:rowOff>
    </xdr:from>
    <xdr:to>
      <xdr:col>76</xdr:col>
      <xdr:colOff>165100</xdr:colOff>
      <xdr:row>96</xdr:row>
      <xdr:rowOff>32156</xdr:rowOff>
    </xdr:to>
    <xdr:sp macro="" textlink="">
      <xdr:nvSpPr>
        <xdr:cNvPr id="666" name="フローチャート: 判断 665"/>
        <xdr:cNvSpPr/>
      </xdr:nvSpPr>
      <xdr:spPr>
        <a:xfrm>
          <a:off x="14541500" y="163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23283</xdr:rowOff>
    </xdr:from>
    <xdr:ext cx="469744" cy="259045"/>
    <xdr:sp macro="" textlink="">
      <xdr:nvSpPr>
        <xdr:cNvPr id="667" name="テキスト ボックス 666"/>
        <xdr:cNvSpPr txBox="1"/>
      </xdr:nvSpPr>
      <xdr:spPr>
        <a:xfrm>
          <a:off x="14357428" y="16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73940</xdr:rowOff>
    </xdr:from>
    <xdr:to>
      <xdr:col>71</xdr:col>
      <xdr:colOff>177800</xdr:colOff>
      <xdr:row>96</xdr:row>
      <xdr:rowOff>55499</xdr:rowOff>
    </xdr:to>
    <xdr:cxnSp macro="">
      <xdr:nvCxnSpPr>
        <xdr:cNvPr id="668" name="直線コネクタ 667"/>
        <xdr:cNvCxnSpPr/>
      </xdr:nvCxnSpPr>
      <xdr:spPr>
        <a:xfrm>
          <a:off x="12814300" y="16018790"/>
          <a:ext cx="889000" cy="49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99873</xdr:rowOff>
    </xdr:from>
    <xdr:to>
      <xdr:col>72</xdr:col>
      <xdr:colOff>38100</xdr:colOff>
      <xdr:row>97</xdr:row>
      <xdr:rowOff>30023</xdr:rowOff>
    </xdr:to>
    <xdr:sp macro="" textlink="">
      <xdr:nvSpPr>
        <xdr:cNvPr id="669" name="フローチャート: 判断 668"/>
        <xdr:cNvSpPr/>
      </xdr:nvSpPr>
      <xdr:spPr>
        <a:xfrm>
          <a:off x="13652500" y="1655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21150</xdr:rowOff>
    </xdr:from>
    <xdr:ext cx="469744" cy="259045"/>
    <xdr:sp macro="" textlink="">
      <xdr:nvSpPr>
        <xdr:cNvPr id="670" name="テキスト ボックス 669"/>
        <xdr:cNvSpPr txBox="1"/>
      </xdr:nvSpPr>
      <xdr:spPr>
        <a:xfrm>
          <a:off x="13468428" y="166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109626</xdr:rowOff>
    </xdr:from>
    <xdr:to>
      <xdr:col>67</xdr:col>
      <xdr:colOff>101600</xdr:colOff>
      <xdr:row>96</xdr:row>
      <xdr:rowOff>39776</xdr:rowOff>
    </xdr:to>
    <xdr:sp macro="" textlink="">
      <xdr:nvSpPr>
        <xdr:cNvPr id="671" name="フローチャート: 判断 670"/>
        <xdr:cNvSpPr/>
      </xdr:nvSpPr>
      <xdr:spPr>
        <a:xfrm>
          <a:off x="12763500" y="1639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30903</xdr:rowOff>
    </xdr:from>
    <xdr:ext cx="469744" cy="259045"/>
    <xdr:sp macro="" textlink="">
      <xdr:nvSpPr>
        <xdr:cNvPr id="672" name="テキスト ボックス 671"/>
        <xdr:cNvSpPr txBox="1"/>
      </xdr:nvSpPr>
      <xdr:spPr>
        <a:xfrm>
          <a:off x="12579428" y="164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3023</xdr:rowOff>
    </xdr:from>
    <xdr:to>
      <xdr:col>85</xdr:col>
      <xdr:colOff>177800</xdr:colOff>
      <xdr:row>97</xdr:row>
      <xdr:rowOff>104623</xdr:rowOff>
    </xdr:to>
    <xdr:sp macro="" textlink="">
      <xdr:nvSpPr>
        <xdr:cNvPr id="678" name="楕円 677"/>
        <xdr:cNvSpPr/>
      </xdr:nvSpPr>
      <xdr:spPr>
        <a:xfrm>
          <a:off x="16268700" y="166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152900</xdr:rowOff>
    </xdr:from>
    <xdr:ext cx="469744" cy="259045"/>
    <xdr:sp macro="" textlink="">
      <xdr:nvSpPr>
        <xdr:cNvPr id="679" name="積立金該当値テキスト"/>
        <xdr:cNvSpPr txBox="1"/>
      </xdr:nvSpPr>
      <xdr:spPr>
        <a:xfrm>
          <a:off x="16370300" y="1661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82499</xdr:rowOff>
    </xdr:from>
    <xdr:to>
      <xdr:col>81</xdr:col>
      <xdr:colOff>101600</xdr:colOff>
      <xdr:row>96</xdr:row>
      <xdr:rowOff>12649</xdr:rowOff>
    </xdr:to>
    <xdr:sp macro="" textlink="">
      <xdr:nvSpPr>
        <xdr:cNvPr id="680" name="楕円 679"/>
        <xdr:cNvSpPr/>
      </xdr:nvSpPr>
      <xdr:spPr>
        <a:xfrm>
          <a:off x="15430500" y="163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94</xdr:row>
      <xdr:rowOff>29176</xdr:rowOff>
    </xdr:from>
    <xdr:ext cx="469744" cy="259045"/>
    <xdr:sp macro="" textlink="">
      <xdr:nvSpPr>
        <xdr:cNvPr id="681" name="テキスト ボックス 680"/>
        <xdr:cNvSpPr txBox="1"/>
      </xdr:nvSpPr>
      <xdr:spPr>
        <a:xfrm>
          <a:off x="15233728" y="161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116256</xdr:rowOff>
    </xdr:from>
    <xdr:to>
      <xdr:col>76</xdr:col>
      <xdr:colOff>165100</xdr:colOff>
      <xdr:row>94</xdr:row>
      <xdr:rowOff>46406</xdr:rowOff>
    </xdr:to>
    <xdr:sp macro="" textlink="">
      <xdr:nvSpPr>
        <xdr:cNvPr id="682" name="楕円 681"/>
        <xdr:cNvSpPr/>
      </xdr:nvSpPr>
      <xdr:spPr>
        <a:xfrm>
          <a:off x="14541500" y="1606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62933</xdr:rowOff>
    </xdr:from>
    <xdr:ext cx="534377" cy="259045"/>
    <xdr:sp macro="" textlink="">
      <xdr:nvSpPr>
        <xdr:cNvPr id="683" name="テキスト ボックス 682"/>
        <xdr:cNvSpPr txBox="1"/>
      </xdr:nvSpPr>
      <xdr:spPr>
        <a:xfrm>
          <a:off x="14325111" y="158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4699</xdr:rowOff>
    </xdr:from>
    <xdr:to>
      <xdr:col>72</xdr:col>
      <xdr:colOff>38100</xdr:colOff>
      <xdr:row>96</xdr:row>
      <xdr:rowOff>106299</xdr:rowOff>
    </xdr:to>
    <xdr:sp macro="" textlink="">
      <xdr:nvSpPr>
        <xdr:cNvPr id="684" name="楕円 683"/>
        <xdr:cNvSpPr/>
      </xdr:nvSpPr>
      <xdr:spPr>
        <a:xfrm>
          <a:off x="13652500" y="164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122826</xdr:rowOff>
    </xdr:from>
    <xdr:ext cx="469744" cy="259045"/>
    <xdr:sp macro="" textlink="">
      <xdr:nvSpPr>
        <xdr:cNvPr id="685" name="テキスト ボックス 684"/>
        <xdr:cNvSpPr txBox="1"/>
      </xdr:nvSpPr>
      <xdr:spPr>
        <a:xfrm>
          <a:off x="13468428" y="1623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23140</xdr:rowOff>
    </xdr:from>
    <xdr:to>
      <xdr:col>67</xdr:col>
      <xdr:colOff>101600</xdr:colOff>
      <xdr:row>93</xdr:row>
      <xdr:rowOff>124740</xdr:rowOff>
    </xdr:to>
    <xdr:sp macro="" textlink="">
      <xdr:nvSpPr>
        <xdr:cNvPr id="686" name="楕円 685"/>
        <xdr:cNvSpPr/>
      </xdr:nvSpPr>
      <xdr:spPr>
        <a:xfrm>
          <a:off x="12763500" y="159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141267</xdr:rowOff>
    </xdr:from>
    <xdr:ext cx="534377" cy="259045"/>
    <xdr:sp macro="" textlink="">
      <xdr:nvSpPr>
        <xdr:cNvPr id="687" name="テキスト ボックス 686"/>
        <xdr:cNvSpPr txBox="1"/>
      </xdr:nvSpPr>
      <xdr:spPr>
        <a:xfrm>
          <a:off x="12547111" y="157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76149</xdr:rowOff>
    </xdr:from>
    <xdr:to>
      <xdr:col>116</xdr:col>
      <xdr:colOff>62864</xdr:colOff>
      <xdr:row>37</xdr:row>
      <xdr:rowOff>150673</xdr:rowOff>
    </xdr:to>
    <xdr:cxnSp macro="">
      <xdr:nvCxnSpPr>
        <xdr:cNvPr id="707" name="直線コネクタ 706"/>
        <xdr:cNvCxnSpPr/>
      </xdr:nvCxnSpPr>
      <xdr:spPr>
        <a:xfrm flipV="1">
          <a:off x="22159595" y="5391099"/>
          <a:ext cx="1269" cy="110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154500</xdr:rowOff>
    </xdr:from>
    <xdr:ext cx="378565" cy="259045"/>
    <xdr:sp macro="" textlink="">
      <xdr:nvSpPr>
        <xdr:cNvPr id="708" name="投資及び出資金最小値テキスト"/>
        <xdr:cNvSpPr txBox="1"/>
      </xdr:nvSpPr>
      <xdr:spPr>
        <a:xfrm>
          <a:off x="22212300" y="649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150673</xdr:rowOff>
    </xdr:from>
    <xdr:to>
      <xdr:col>116</xdr:col>
      <xdr:colOff>152400</xdr:colOff>
      <xdr:row>37</xdr:row>
      <xdr:rowOff>150673</xdr:rowOff>
    </xdr:to>
    <xdr:cxnSp macro="">
      <xdr:nvCxnSpPr>
        <xdr:cNvPr id="709" name="直線コネクタ 708"/>
        <xdr:cNvCxnSpPr/>
      </xdr:nvCxnSpPr>
      <xdr:spPr>
        <a:xfrm>
          <a:off x="22072600" y="649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22826</xdr:rowOff>
    </xdr:from>
    <xdr:ext cx="469744" cy="259045"/>
    <xdr:sp macro="" textlink="">
      <xdr:nvSpPr>
        <xdr:cNvPr id="710" name="投資及び出資金最大値テキスト"/>
        <xdr:cNvSpPr txBox="1"/>
      </xdr:nvSpPr>
      <xdr:spPr>
        <a:xfrm>
          <a:off x="22212300" y="516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76149</xdr:rowOff>
    </xdr:from>
    <xdr:to>
      <xdr:col>116</xdr:col>
      <xdr:colOff>152400</xdr:colOff>
      <xdr:row>31</xdr:row>
      <xdr:rowOff>76149</xdr:rowOff>
    </xdr:to>
    <xdr:cxnSp macro="">
      <xdr:nvCxnSpPr>
        <xdr:cNvPr id="711" name="直線コネクタ 710"/>
        <xdr:cNvCxnSpPr/>
      </xdr:nvCxnSpPr>
      <xdr:spPr>
        <a:xfrm>
          <a:off x="22072600" y="539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110439</xdr:rowOff>
    </xdr:from>
    <xdr:to>
      <xdr:col>116</xdr:col>
      <xdr:colOff>63500</xdr:colOff>
      <xdr:row>38</xdr:row>
      <xdr:rowOff>23114</xdr:rowOff>
    </xdr:to>
    <xdr:cxnSp macro="">
      <xdr:nvCxnSpPr>
        <xdr:cNvPr id="712" name="直線コネクタ 711"/>
        <xdr:cNvCxnSpPr/>
      </xdr:nvCxnSpPr>
      <xdr:spPr>
        <a:xfrm flipV="1">
          <a:off x="21323300" y="6454089"/>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97604</xdr:rowOff>
    </xdr:from>
    <xdr:ext cx="378565" cy="259045"/>
    <xdr:sp macro="" textlink="">
      <xdr:nvSpPr>
        <xdr:cNvPr id="713" name="投資及び出資金平均値テキスト"/>
        <xdr:cNvSpPr txBox="1"/>
      </xdr:nvSpPr>
      <xdr:spPr>
        <a:xfrm>
          <a:off x="22212300" y="6098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74727</xdr:rowOff>
    </xdr:from>
    <xdr:to>
      <xdr:col>116</xdr:col>
      <xdr:colOff>114300</xdr:colOff>
      <xdr:row>37</xdr:row>
      <xdr:rowOff>4877</xdr:rowOff>
    </xdr:to>
    <xdr:sp macro="" textlink="">
      <xdr:nvSpPr>
        <xdr:cNvPr id="714" name="フローチャート: 判断 713"/>
        <xdr:cNvSpPr/>
      </xdr:nvSpPr>
      <xdr:spPr>
        <a:xfrm>
          <a:off x="221107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162103</xdr:rowOff>
    </xdr:from>
    <xdr:to>
      <xdr:col>111</xdr:col>
      <xdr:colOff>177800</xdr:colOff>
      <xdr:row>38</xdr:row>
      <xdr:rowOff>23114</xdr:rowOff>
    </xdr:to>
    <xdr:cxnSp macro="">
      <xdr:nvCxnSpPr>
        <xdr:cNvPr id="715" name="直線コネクタ 714"/>
        <xdr:cNvCxnSpPr/>
      </xdr:nvCxnSpPr>
      <xdr:spPr>
        <a:xfrm>
          <a:off x="20434300" y="6505753"/>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39065</xdr:rowOff>
    </xdr:from>
    <xdr:to>
      <xdr:col>112</xdr:col>
      <xdr:colOff>38100</xdr:colOff>
      <xdr:row>37</xdr:row>
      <xdr:rowOff>140665</xdr:rowOff>
    </xdr:to>
    <xdr:sp macro="" textlink="">
      <xdr:nvSpPr>
        <xdr:cNvPr id="716" name="フローチャート: 判断 715"/>
        <xdr:cNvSpPr/>
      </xdr:nvSpPr>
      <xdr:spPr>
        <a:xfrm>
          <a:off x="21272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157192</xdr:rowOff>
    </xdr:from>
    <xdr:ext cx="378565" cy="259045"/>
    <xdr:sp macro="" textlink="">
      <xdr:nvSpPr>
        <xdr:cNvPr id="717" name="テキスト ボックス 716"/>
        <xdr:cNvSpPr txBox="1"/>
      </xdr:nvSpPr>
      <xdr:spPr>
        <a:xfrm>
          <a:off x="211213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162103</xdr:rowOff>
    </xdr:from>
    <xdr:to>
      <xdr:col>107</xdr:col>
      <xdr:colOff>50800</xdr:colOff>
      <xdr:row>38</xdr:row>
      <xdr:rowOff>15342</xdr:rowOff>
    </xdr:to>
    <xdr:cxnSp macro="">
      <xdr:nvCxnSpPr>
        <xdr:cNvPr id="718" name="直線コネクタ 717"/>
        <xdr:cNvCxnSpPr/>
      </xdr:nvCxnSpPr>
      <xdr:spPr>
        <a:xfrm flipV="1">
          <a:off x="19545300" y="650575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98044</xdr:rowOff>
    </xdr:from>
    <xdr:to>
      <xdr:col>107</xdr:col>
      <xdr:colOff>101600</xdr:colOff>
      <xdr:row>38</xdr:row>
      <xdr:rowOff>28194</xdr:rowOff>
    </xdr:to>
    <xdr:sp macro="" textlink="">
      <xdr:nvSpPr>
        <xdr:cNvPr id="719" name="フローチャート: 判断 718"/>
        <xdr:cNvSpPr/>
      </xdr:nvSpPr>
      <xdr:spPr>
        <a:xfrm>
          <a:off x="20383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44721</xdr:rowOff>
    </xdr:from>
    <xdr:ext cx="378565" cy="259045"/>
    <xdr:sp macro="" textlink="">
      <xdr:nvSpPr>
        <xdr:cNvPr id="720" name="テキスト ボックス 719"/>
        <xdr:cNvSpPr txBox="1"/>
      </xdr:nvSpPr>
      <xdr:spPr>
        <a:xfrm>
          <a:off x="20245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15342</xdr:rowOff>
    </xdr:from>
    <xdr:to>
      <xdr:col>102</xdr:col>
      <xdr:colOff>114300</xdr:colOff>
      <xdr:row>38</xdr:row>
      <xdr:rowOff>104953</xdr:rowOff>
    </xdr:to>
    <xdr:cxnSp macro="">
      <xdr:nvCxnSpPr>
        <xdr:cNvPr id="721" name="直線コネクタ 720"/>
        <xdr:cNvCxnSpPr/>
      </xdr:nvCxnSpPr>
      <xdr:spPr>
        <a:xfrm flipV="1">
          <a:off x="18656300" y="6530442"/>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156108</xdr:rowOff>
    </xdr:from>
    <xdr:to>
      <xdr:col>102</xdr:col>
      <xdr:colOff>165100</xdr:colOff>
      <xdr:row>38</xdr:row>
      <xdr:rowOff>86258</xdr:rowOff>
    </xdr:to>
    <xdr:sp macro="" textlink="">
      <xdr:nvSpPr>
        <xdr:cNvPr id="722" name="フローチャート: 判断 721"/>
        <xdr:cNvSpPr/>
      </xdr:nvSpPr>
      <xdr:spPr>
        <a:xfrm>
          <a:off x="19494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77385</xdr:rowOff>
    </xdr:from>
    <xdr:ext cx="378565" cy="259045"/>
    <xdr:sp macro="" textlink="">
      <xdr:nvSpPr>
        <xdr:cNvPr id="723" name="テキスト ボックス 722"/>
        <xdr:cNvSpPr txBox="1"/>
      </xdr:nvSpPr>
      <xdr:spPr>
        <a:xfrm>
          <a:off x="19356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96672</xdr:rowOff>
    </xdr:from>
    <xdr:to>
      <xdr:col>98</xdr:col>
      <xdr:colOff>38100</xdr:colOff>
      <xdr:row>36</xdr:row>
      <xdr:rowOff>26822</xdr:rowOff>
    </xdr:to>
    <xdr:sp macro="" textlink="">
      <xdr:nvSpPr>
        <xdr:cNvPr id="724" name="フローチャート: 判断 723"/>
        <xdr:cNvSpPr/>
      </xdr:nvSpPr>
      <xdr:spPr>
        <a:xfrm>
          <a:off x="18605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43349</xdr:rowOff>
    </xdr:from>
    <xdr:ext cx="469744" cy="259045"/>
    <xdr:sp macro="" textlink="">
      <xdr:nvSpPr>
        <xdr:cNvPr id="725" name="テキスト ボックス 724"/>
        <xdr:cNvSpPr txBox="1"/>
      </xdr:nvSpPr>
      <xdr:spPr>
        <a:xfrm>
          <a:off x="18421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59639</xdr:rowOff>
    </xdr:from>
    <xdr:to>
      <xdr:col>116</xdr:col>
      <xdr:colOff>114300</xdr:colOff>
      <xdr:row>37</xdr:row>
      <xdr:rowOff>161240</xdr:rowOff>
    </xdr:to>
    <xdr:sp macro="" textlink="">
      <xdr:nvSpPr>
        <xdr:cNvPr id="731" name="楕円 730"/>
        <xdr:cNvSpPr/>
      </xdr:nvSpPr>
      <xdr:spPr>
        <a:xfrm>
          <a:off x="221107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146016</xdr:rowOff>
    </xdr:from>
    <xdr:ext cx="378565" cy="259045"/>
    <xdr:sp macro="" textlink="">
      <xdr:nvSpPr>
        <xdr:cNvPr id="732" name="投資及び出資金該当値テキスト"/>
        <xdr:cNvSpPr txBox="1"/>
      </xdr:nvSpPr>
      <xdr:spPr>
        <a:xfrm>
          <a:off x="22212300" y="631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143764</xdr:rowOff>
    </xdr:from>
    <xdr:to>
      <xdr:col>112</xdr:col>
      <xdr:colOff>38100</xdr:colOff>
      <xdr:row>38</xdr:row>
      <xdr:rowOff>73914</xdr:rowOff>
    </xdr:to>
    <xdr:sp macro="" textlink="">
      <xdr:nvSpPr>
        <xdr:cNvPr id="733" name="楕円 732"/>
        <xdr:cNvSpPr/>
      </xdr:nvSpPr>
      <xdr:spPr>
        <a:xfrm>
          <a:off x="21272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65041</xdr:rowOff>
    </xdr:from>
    <xdr:ext cx="378565" cy="259045"/>
    <xdr:sp macro="" textlink="">
      <xdr:nvSpPr>
        <xdr:cNvPr id="734" name="テキスト ボックス 733"/>
        <xdr:cNvSpPr txBox="1"/>
      </xdr:nvSpPr>
      <xdr:spPr>
        <a:xfrm>
          <a:off x="211213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111303</xdr:rowOff>
    </xdr:from>
    <xdr:to>
      <xdr:col>107</xdr:col>
      <xdr:colOff>101600</xdr:colOff>
      <xdr:row>38</xdr:row>
      <xdr:rowOff>41453</xdr:rowOff>
    </xdr:to>
    <xdr:sp macro="" textlink="">
      <xdr:nvSpPr>
        <xdr:cNvPr id="735" name="楕円 734"/>
        <xdr:cNvSpPr/>
      </xdr:nvSpPr>
      <xdr:spPr>
        <a:xfrm>
          <a:off x="20383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32580</xdr:rowOff>
    </xdr:from>
    <xdr:ext cx="378565" cy="259045"/>
    <xdr:sp macro="" textlink="">
      <xdr:nvSpPr>
        <xdr:cNvPr id="736" name="テキスト ボックス 735"/>
        <xdr:cNvSpPr txBox="1"/>
      </xdr:nvSpPr>
      <xdr:spPr>
        <a:xfrm>
          <a:off x="20245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135992</xdr:rowOff>
    </xdr:from>
    <xdr:to>
      <xdr:col>102</xdr:col>
      <xdr:colOff>165100</xdr:colOff>
      <xdr:row>38</xdr:row>
      <xdr:rowOff>66142</xdr:rowOff>
    </xdr:to>
    <xdr:sp macro="" textlink="">
      <xdr:nvSpPr>
        <xdr:cNvPr id="737" name="楕円 736"/>
        <xdr:cNvSpPr/>
      </xdr:nvSpPr>
      <xdr:spPr>
        <a:xfrm>
          <a:off x="19494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82669</xdr:rowOff>
    </xdr:from>
    <xdr:ext cx="378565" cy="259045"/>
    <xdr:sp macro="" textlink="">
      <xdr:nvSpPr>
        <xdr:cNvPr id="738" name="テキスト ボックス 737"/>
        <xdr:cNvSpPr txBox="1"/>
      </xdr:nvSpPr>
      <xdr:spPr>
        <a:xfrm>
          <a:off x="19356017" y="6254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54153</xdr:rowOff>
    </xdr:from>
    <xdr:to>
      <xdr:col>98</xdr:col>
      <xdr:colOff>38100</xdr:colOff>
      <xdr:row>38</xdr:row>
      <xdr:rowOff>155753</xdr:rowOff>
    </xdr:to>
    <xdr:sp macro="" textlink="">
      <xdr:nvSpPr>
        <xdr:cNvPr id="739" name="楕円 738"/>
        <xdr:cNvSpPr/>
      </xdr:nvSpPr>
      <xdr:spPr>
        <a:xfrm>
          <a:off x="18605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146880</xdr:rowOff>
    </xdr:from>
    <xdr:ext cx="313932" cy="259045"/>
    <xdr:sp macro="" textlink="">
      <xdr:nvSpPr>
        <xdr:cNvPr id="740" name="テキスト ボックス 739"/>
        <xdr:cNvSpPr txBox="1"/>
      </xdr:nvSpPr>
      <xdr:spPr>
        <a:xfrm>
          <a:off x="18499333" y="66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2" name="正方形/長方形 74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3" name="正方形/長方形 74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4" name="正方形/長方形 74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5" name="正方形/長方形 74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2" name="テキスト ボックス 75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4" name="テキスト ボックス 75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6" name="テキスト ボックス 75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58" name="テキスト ボックス 75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43421</xdr:rowOff>
    </xdr:from>
    <xdr:to>
      <xdr:col>116</xdr:col>
      <xdr:colOff>62864</xdr:colOff>
      <xdr:row>58</xdr:row>
      <xdr:rowOff>64262</xdr:rowOff>
    </xdr:to>
    <xdr:cxnSp macro="">
      <xdr:nvCxnSpPr>
        <xdr:cNvPr id="762" name="直線コネクタ 761"/>
        <xdr:cNvCxnSpPr/>
      </xdr:nvCxnSpPr>
      <xdr:spPr>
        <a:xfrm flipV="1">
          <a:off x="22159595" y="8615921"/>
          <a:ext cx="1269" cy="139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68089</xdr:rowOff>
    </xdr:from>
    <xdr:ext cx="469744" cy="259045"/>
    <xdr:sp macro="" textlink="">
      <xdr:nvSpPr>
        <xdr:cNvPr id="763" name="貸付金最小値テキスト"/>
        <xdr:cNvSpPr txBox="1"/>
      </xdr:nvSpPr>
      <xdr:spPr>
        <a:xfrm>
          <a:off x="22212300" y="1001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64262</xdr:rowOff>
    </xdr:from>
    <xdr:to>
      <xdr:col>116</xdr:col>
      <xdr:colOff>152400</xdr:colOff>
      <xdr:row>58</xdr:row>
      <xdr:rowOff>64262</xdr:rowOff>
    </xdr:to>
    <xdr:cxnSp macro="">
      <xdr:nvCxnSpPr>
        <xdr:cNvPr id="764" name="直線コネクタ 763"/>
        <xdr:cNvCxnSpPr/>
      </xdr:nvCxnSpPr>
      <xdr:spPr>
        <a:xfrm>
          <a:off x="220726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161548</xdr:rowOff>
    </xdr:from>
    <xdr:ext cx="534377" cy="259045"/>
    <xdr:sp macro="" textlink="">
      <xdr:nvSpPr>
        <xdr:cNvPr id="765" name="貸付金最大値テキスト"/>
        <xdr:cNvSpPr txBox="1"/>
      </xdr:nvSpPr>
      <xdr:spPr>
        <a:xfrm>
          <a:off x="22212300" y="839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43421</xdr:rowOff>
    </xdr:from>
    <xdr:to>
      <xdr:col>116</xdr:col>
      <xdr:colOff>152400</xdr:colOff>
      <xdr:row>50</xdr:row>
      <xdr:rowOff>43421</xdr:rowOff>
    </xdr:to>
    <xdr:cxnSp macro="">
      <xdr:nvCxnSpPr>
        <xdr:cNvPr id="766" name="直線コネクタ 765"/>
        <xdr:cNvCxnSpPr/>
      </xdr:nvCxnSpPr>
      <xdr:spPr>
        <a:xfrm>
          <a:off x="22072600" y="861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163170</xdr:rowOff>
    </xdr:from>
    <xdr:to>
      <xdr:col>116</xdr:col>
      <xdr:colOff>63500</xdr:colOff>
      <xdr:row>58</xdr:row>
      <xdr:rowOff>64262</xdr:rowOff>
    </xdr:to>
    <xdr:cxnSp macro="">
      <xdr:nvCxnSpPr>
        <xdr:cNvPr id="767" name="直線コネクタ 766"/>
        <xdr:cNvCxnSpPr/>
      </xdr:nvCxnSpPr>
      <xdr:spPr>
        <a:xfrm>
          <a:off x="21323300" y="9935820"/>
          <a:ext cx="8382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136427</xdr:rowOff>
    </xdr:from>
    <xdr:ext cx="534377" cy="259045"/>
    <xdr:sp macro="" textlink="">
      <xdr:nvSpPr>
        <xdr:cNvPr id="768" name="貸付金平均値テキスト"/>
        <xdr:cNvSpPr txBox="1"/>
      </xdr:nvSpPr>
      <xdr:spPr>
        <a:xfrm>
          <a:off x="22212300" y="9051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113550</xdr:rowOff>
    </xdr:from>
    <xdr:to>
      <xdr:col>116</xdr:col>
      <xdr:colOff>114300</xdr:colOff>
      <xdr:row>54</xdr:row>
      <xdr:rowOff>43700</xdr:rowOff>
    </xdr:to>
    <xdr:sp macro="" textlink="">
      <xdr:nvSpPr>
        <xdr:cNvPr id="769" name="フローチャート: 判断 768"/>
        <xdr:cNvSpPr/>
      </xdr:nvSpPr>
      <xdr:spPr>
        <a:xfrm>
          <a:off x="22110700" y="9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111658</xdr:rowOff>
    </xdr:from>
    <xdr:to>
      <xdr:col>111</xdr:col>
      <xdr:colOff>177800</xdr:colOff>
      <xdr:row>57</xdr:row>
      <xdr:rowOff>163170</xdr:rowOff>
    </xdr:to>
    <xdr:cxnSp macro="">
      <xdr:nvCxnSpPr>
        <xdr:cNvPr id="770" name="直線コネクタ 769"/>
        <xdr:cNvCxnSpPr/>
      </xdr:nvCxnSpPr>
      <xdr:spPr>
        <a:xfrm>
          <a:off x="20434300" y="9541408"/>
          <a:ext cx="889000" cy="3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8357</xdr:rowOff>
    </xdr:from>
    <xdr:to>
      <xdr:col>112</xdr:col>
      <xdr:colOff>38100</xdr:colOff>
      <xdr:row>53</xdr:row>
      <xdr:rowOff>109957</xdr:rowOff>
    </xdr:to>
    <xdr:sp macro="" textlink="">
      <xdr:nvSpPr>
        <xdr:cNvPr id="771" name="フローチャート: 判断 770"/>
        <xdr:cNvSpPr/>
      </xdr:nvSpPr>
      <xdr:spPr>
        <a:xfrm>
          <a:off x="21272500" y="909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126484</xdr:rowOff>
    </xdr:from>
    <xdr:ext cx="534377" cy="259045"/>
    <xdr:sp macro="" textlink="">
      <xdr:nvSpPr>
        <xdr:cNvPr id="772" name="テキスト ボックス 771"/>
        <xdr:cNvSpPr txBox="1"/>
      </xdr:nvSpPr>
      <xdr:spPr>
        <a:xfrm>
          <a:off x="21043411" y="887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111658</xdr:rowOff>
    </xdr:from>
    <xdr:to>
      <xdr:col>107</xdr:col>
      <xdr:colOff>50800</xdr:colOff>
      <xdr:row>56</xdr:row>
      <xdr:rowOff>28448</xdr:rowOff>
    </xdr:to>
    <xdr:cxnSp macro="">
      <xdr:nvCxnSpPr>
        <xdr:cNvPr id="773" name="直線コネクタ 772"/>
        <xdr:cNvCxnSpPr/>
      </xdr:nvCxnSpPr>
      <xdr:spPr>
        <a:xfrm flipV="1">
          <a:off x="19545300" y="9541408"/>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8928</xdr:rowOff>
    </xdr:from>
    <xdr:to>
      <xdr:col>107</xdr:col>
      <xdr:colOff>101600</xdr:colOff>
      <xdr:row>52</xdr:row>
      <xdr:rowOff>110528</xdr:rowOff>
    </xdr:to>
    <xdr:sp macro="" textlink="">
      <xdr:nvSpPr>
        <xdr:cNvPr id="774" name="フローチャート: 判断 773"/>
        <xdr:cNvSpPr/>
      </xdr:nvSpPr>
      <xdr:spPr>
        <a:xfrm>
          <a:off x="20383500" y="892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127055</xdr:rowOff>
    </xdr:from>
    <xdr:ext cx="534377" cy="259045"/>
    <xdr:sp macro="" textlink="">
      <xdr:nvSpPr>
        <xdr:cNvPr id="775" name="テキスト ボックス 774"/>
        <xdr:cNvSpPr txBox="1"/>
      </xdr:nvSpPr>
      <xdr:spPr>
        <a:xfrm>
          <a:off x="20167111" y="869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28448</xdr:rowOff>
    </xdr:from>
    <xdr:to>
      <xdr:col>102</xdr:col>
      <xdr:colOff>114300</xdr:colOff>
      <xdr:row>57</xdr:row>
      <xdr:rowOff>61481</xdr:rowOff>
    </xdr:to>
    <xdr:cxnSp macro="">
      <xdr:nvCxnSpPr>
        <xdr:cNvPr id="776" name="直線コネクタ 775"/>
        <xdr:cNvCxnSpPr/>
      </xdr:nvCxnSpPr>
      <xdr:spPr>
        <a:xfrm flipV="1">
          <a:off x="18656300" y="9629648"/>
          <a:ext cx="889000" cy="20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36894</xdr:rowOff>
    </xdr:from>
    <xdr:to>
      <xdr:col>102</xdr:col>
      <xdr:colOff>165100</xdr:colOff>
      <xdr:row>52</xdr:row>
      <xdr:rowOff>138494</xdr:rowOff>
    </xdr:to>
    <xdr:sp macro="" textlink="">
      <xdr:nvSpPr>
        <xdr:cNvPr id="777" name="フローチャート: 判断 776"/>
        <xdr:cNvSpPr/>
      </xdr:nvSpPr>
      <xdr:spPr>
        <a:xfrm>
          <a:off x="19494500" y="895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155021</xdr:rowOff>
    </xdr:from>
    <xdr:ext cx="534377" cy="259045"/>
    <xdr:sp macro="" textlink="">
      <xdr:nvSpPr>
        <xdr:cNvPr id="778" name="テキスト ボックス 777"/>
        <xdr:cNvSpPr txBox="1"/>
      </xdr:nvSpPr>
      <xdr:spPr>
        <a:xfrm>
          <a:off x="19278111" y="87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167539</xdr:rowOff>
    </xdr:from>
    <xdr:to>
      <xdr:col>98</xdr:col>
      <xdr:colOff>38100</xdr:colOff>
      <xdr:row>52</xdr:row>
      <xdr:rowOff>97689</xdr:rowOff>
    </xdr:to>
    <xdr:sp macro="" textlink="">
      <xdr:nvSpPr>
        <xdr:cNvPr id="779" name="フローチャート: 判断 778"/>
        <xdr:cNvSpPr/>
      </xdr:nvSpPr>
      <xdr:spPr>
        <a:xfrm>
          <a:off x="18605500" y="891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114216</xdr:rowOff>
    </xdr:from>
    <xdr:ext cx="534377" cy="259045"/>
    <xdr:sp macro="" textlink="">
      <xdr:nvSpPr>
        <xdr:cNvPr id="780" name="テキスト ボックス 779"/>
        <xdr:cNvSpPr txBox="1"/>
      </xdr:nvSpPr>
      <xdr:spPr>
        <a:xfrm>
          <a:off x="18389111" y="868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13462</xdr:rowOff>
    </xdr:from>
    <xdr:to>
      <xdr:col>116</xdr:col>
      <xdr:colOff>114300</xdr:colOff>
      <xdr:row>58</xdr:row>
      <xdr:rowOff>115062</xdr:rowOff>
    </xdr:to>
    <xdr:sp macro="" textlink="">
      <xdr:nvSpPr>
        <xdr:cNvPr id="786" name="楕円 785"/>
        <xdr:cNvSpPr/>
      </xdr:nvSpPr>
      <xdr:spPr>
        <a:xfrm>
          <a:off x="221107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99839</xdr:rowOff>
    </xdr:from>
    <xdr:ext cx="469744" cy="259045"/>
    <xdr:sp macro="" textlink="">
      <xdr:nvSpPr>
        <xdr:cNvPr id="787" name="貸付金該当値テキスト"/>
        <xdr:cNvSpPr txBox="1"/>
      </xdr:nvSpPr>
      <xdr:spPr>
        <a:xfrm>
          <a:off x="22212300" y="987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112370</xdr:rowOff>
    </xdr:from>
    <xdr:to>
      <xdr:col>112</xdr:col>
      <xdr:colOff>38100</xdr:colOff>
      <xdr:row>58</xdr:row>
      <xdr:rowOff>42520</xdr:rowOff>
    </xdr:to>
    <xdr:sp macro="" textlink="">
      <xdr:nvSpPr>
        <xdr:cNvPr id="788" name="楕円 787"/>
        <xdr:cNvSpPr/>
      </xdr:nvSpPr>
      <xdr:spPr>
        <a:xfrm>
          <a:off x="21272500" y="98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58</xdr:row>
      <xdr:rowOff>33647</xdr:rowOff>
    </xdr:from>
    <xdr:ext cx="469744" cy="259045"/>
    <xdr:sp macro="" textlink="">
      <xdr:nvSpPr>
        <xdr:cNvPr id="789" name="テキスト ボックス 788"/>
        <xdr:cNvSpPr txBox="1"/>
      </xdr:nvSpPr>
      <xdr:spPr>
        <a:xfrm>
          <a:off x="21075728" y="99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60858</xdr:rowOff>
    </xdr:from>
    <xdr:to>
      <xdr:col>107</xdr:col>
      <xdr:colOff>101600</xdr:colOff>
      <xdr:row>55</xdr:row>
      <xdr:rowOff>162458</xdr:rowOff>
    </xdr:to>
    <xdr:sp macro="" textlink="">
      <xdr:nvSpPr>
        <xdr:cNvPr id="790" name="楕円 789"/>
        <xdr:cNvSpPr/>
      </xdr:nvSpPr>
      <xdr:spPr>
        <a:xfrm>
          <a:off x="20383500" y="94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153585</xdr:rowOff>
    </xdr:from>
    <xdr:ext cx="534377" cy="259045"/>
    <xdr:sp macro="" textlink="">
      <xdr:nvSpPr>
        <xdr:cNvPr id="791" name="テキスト ボックス 790"/>
        <xdr:cNvSpPr txBox="1"/>
      </xdr:nvSpPr>
      <xdr:spPr>
        <a:xfrm>
          <a:off x="20167111" y="958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149098</xdr:rowOff>
    </xdr:from>
    <xdr:to>
      <xdr:col>102</xdr:col>
      <xdr:colOff>165100</xdr:colOff>
      <xdr:row>56</xdr:row>
      <xdr:rowOff>79248</xdr:rowOff>
    </xdr:to>
    <xdr:sp macro="" textlink="">
      <xdr:nvSpPr>
        <xdr:cNvPr id="792" name="楕円 791"/>
        <xdr:cNvSpPr/>
      </xdr:nvSpPr>
      <xdr:spPr>
        <a:xfrm>
          <a:off x="19494500" y="95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70375</xdr:rowOff>
    </xdr:from>
    <xdr:ext cx="534377" cy="259045"/>
    <xdr:sp macro="" textlink="">
      <xdr:nvSpPr>
        <xdr:cNvPr id="793" name="テキスト ボックス 792"/>
        <xdr:cNvSpPr txBox="1"/>
      </xdr:nvSpPr>
      <xdr:spPr>
        <a:xfrm>
          <a:off x="19278111" y="96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10681</xdr:rowOff>
    </xdr:from>
    <xdr:to>
      <xdr:col>98</xdr:col>
      <xdr:colOff>38100</xdr:colOff>
      <xdr:row>57</xdr:row>
      <xdr:rowOff>112281</xdr:rowOff>
    </xdr:to>
    <xdr:sp macro="" textlink="">
      <xdr:nvSpPr>
        <xdr:cNvPr id="794" name="楕円 793"/>
        <xdr:cNvSpPr/>
      </xdr:nvSpPr>
      <xdr:spPr>
        <a:xfrm>
          <a:off x="18605500" y="97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103408</xdr:rowOff>
    </xdr:from>
    <xdr:ext cx="469744" cy="259045"/>
    <xdr:sp macro="" textlink="">
      <xdr:nvSpPr>
        <xdr:cNvPr id="795" name="テキスト ボックス 794"/>
        <xdr:cNvSpPr txBox="1"/>
      </xdr:nvSpPr>
      <xdr:spPr>
        <a:xfrm>
          <a:off x="18421428" y="987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7" name="正方形/長方形 796"/>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8" name="正方形/長方形 797"/>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9" name="正方形/長方形 798"/>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0" name="正方形/長方形 799"/>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7" name="テキスト ボックス 806"/>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09" name="テキスト ボックス 808"/>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1" name="テキスト ボックス 810"/>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3" name="テキスト ボックス 81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5" name="テキスト ボックス 81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170053</xdr:rowOff>
    </xdr:from>
    <xdr:to>
      <xdr:col>116</xdr:col>
      <xdr:colOff>62864</xdr:colOff>
      <xdr:row>74</xdr:row>
      <xdr:rowOff>156337</xdr:rowOff>
    </xdr:to>
    <xdr:cxnSp macro="">
      <xdr:nvCxnSpPr>
        <xdr:cNvPr id="817" name="直線コネクタ 816"/>
        <xdr:cNvCxnSpPr/>
      </xdr:nvCxnSpPr>
      <xdr:spPr>
        <a:xfrm flipV="1">
          <a:off x="22159595" y="12000103"/>
          <a:ext cx="1269" cy="84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160164</xdr:rowOff>
    </xdr:from>
    <xdr:ext cx="469744" cy="259045"/>
    <xdr:sp macro="" textlink="">
      <xdr:nvSpPr>
        <xdr:cNvPr id="818" name="繰出金最小値テキスト"/>
        <xdr:cNvSpPr txBox="1"/>
      </xdr:nvSpPr>
      <xdr:spPr>
        <a:xfrm>
          <a:off x="22212300" y="128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156337</xdr:rowOff>
    </xdr:from>
    <xdr:to>
      <xdr:col>116</xdr:col>
      <xdr:colOff>152400</xdr:colOff>
      <xdr:row>74</xdr:row>
      <xdr:rowOff>156337</xdr:rowOff>
    </xdr:to>
    <xdr:cxnSp macro="">
      <xdr:nvCxnSpPr>
        <xdr:cNvPr id="819" name="直線コネクタ 818"/>
        <xdr:cNvCxnSpPr/>
      </xdr:nvCxnSpPr>
      <xdr:spPr>
        <a:xfrm>
          <a:off x="22072600" y="1284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116730</xdr:rowOff>
    </xdr:from>
    <xdr:ext cx="534377" cy="259045"/>
    <xdr:sp macro="" textlink="">
      <xdr:nvSpPr>
        <xdr:cNvPr id="820" name="繰出金最大値テキスト"/>
        <xdr:cNvSpPr txBox="1"/>
      </xdr:nvSpPr>
      <xdr:spPr>
        <a:xfrm>
          <a:off x="22212300" y="117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170053</xdr:rowOff>
    </xdr:from>
    <xdr:to>
      <xdr:col>116</xdr:col>
      <xdr:colOff>152400</xdr:colOff>
      <xdr:row>69</xdr:row>
      <xdr:rowOff>170053</xdr:rowOff>
    </xdr:to>
    <xdr:cxnSp macro="">
      <xdr:nvCxnSpPr>
        <xdr:cNvPr id="821" name="直線コネクタ 820"/>
        <xdr:cNvCxnSpPr/>
      </xdr:nvCxnSpPr>
      <xdr:spPr>
        <a:xfrm>
          <a:off x="22072600" y="1200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123571</xdr:rowOff>
    </xdr:from>
    <xdr:to>
      <xdr:col>116</xdr:col>
      <xdr:colOff>63500</xdr:colOff>
      <xdr:row>74</xdr:row>
      <xdr:rowOff>133096</xdr:rowOff>
    </xdr:to>
    <xdr:cxnSp macro="">
      <xdr:nvCxnSpPr>
        <xdr:cNvPr id="822" name="直線コネクタ 821"/>
        <xdr:cNvCxnSpPr/>
      </xdr:nvCxnSpPr>
      <xdr:spPr>
        <a:xfrm flipV="1">
          <a:off x="21323300" y="1281087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143527</xdr:rowOff>
    </xdr:from>
    <xdr:ext cx="469744" cy="259045"/>
    <xdr:sp macro="" textlink="">
      <xdr:nvSpPr>
        <xdr:cNvPr id="823" name="繰出金平均値テキスト"/>
        <xdr:cNvSpPr txBox="1"/>
      </xdr:nvSpPr>
      <xdr:spPr>
        <a:xfrm>
          <a:off x="22212300" y="1231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120650</xdr:rowOff>
    </xdr:from>
    <xdr:to>
      <xdr:col>116</xdr:col>
      <xdr:colOff>114300</xdr:colOff>
      <xdr:row>73</xdr:row>
      <xdr:rowOff>50800</xdr:rowOff>
    </xdr:to>
    <xdr:sp macro="" textlink="">
      <xdr:nvSpPr>
        <xdr:cNvPr id="824" name="フローチャート: 判断 823"/>
        <xdr:cNvSpPr/>
      </xdr:nvSpPr>
      <xdr:spPr>
        <a:xfrm>
          <a:off x="22110700" y="1246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133096</xdr:rowOff>
    </xdr:from>
    <xdr:to>
      <xdr:col>111</xdr:col>
      <xdr:colOff>177800</xdr:colOff>
      <xdr:row>79</xdr:row>
      <xdr:rowOff>18414</xdr:rowOff>
    </xdr:to>
    <xdr:cxnSp macro="">
      <xdr:nvCxnSpPr>
        <xdr:cNvPr id="825" name="直線コネクタ 824"/>
        <xdr:cNvCxnSpPr/>
      </xdr:nvCxnSpPr>
      <xdr:spPr>
        <a:xfrm flipV="1">
          <a:off x="20434300" y="12820396"/>
          <a:ext cx="889000" cy="74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27940</xdr:rowOff>
    </xdr:from>
    <xdr:to>
      <xdr:col>112</xdr:col>
      <xdr:colOff>38100</xdr:colOff>
      <xdr:row>74</xdr:row>
      <xdr:rowOff>129540</xdr:rowOff>
    </xdr:to>
    <xdr:sp macro="" textlink="">
      <xdr:nvSpPr>
        <xdr:cNvPr id="826" name="フローチャート: 判断 825"/>
        <xdr:cNvSpPr/>
      </xdr:nvSpPr>
      <xdr:spPr>
        <a:xfrm>
          <a:off x="21272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146067</xdr:rowOff>
    </xdr:from>
    <xdr:ext cx="469744" cy="259045"/>
    <xdr:sp macro="" textlink="">
      <xdr:nvSpPr>
        <xdr:cNvPr id="827" name="テキスト ボックス 826"/>
        <xdr:cNvSpPr txBox="1"/>
      </xdr:nvSpPr>
      <xdr:spPr>
        <a:xfrm>
          <a:off x="21075728" y="1249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16383</xdr:rowOff>
    </xdr:from>
    <xdr:to>
      <xdr:col>107</xdr:col>
      <xdr:colOff>50800</xdr:colOff>
      <xdr:row>79</xdr:row>
      <xdr:rowOff>18414</xdr:rowOff>
    </xdr:to>
    <xdr:cxnSp macro="">
      <xdr:nvCxnSpPr>
        <xdr:cNvPr id="828" name="直線コネクタ 827"/>
        <xdr:cNvCxnSpPr/>
      </xdr:nvCxnSpPr>
      <xdr:spPr>
        <a:xfrm>
          <a:off x="19545300" y="13560933"/>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60325</xdr:rowOff>
    </xdr:from>
    <xdr:to>
      <xdr:col>107</xdr:col>
      <xdr:colOff>101600</xdr:colOff>
      <xdr:row>78</xdr:row>
      <xdr:rowOff>161925</xdr:rowOff>
    </xdr:to>
    <xdr:sp macro="" textlink="">
      <xdr:nvSpPr>
        <xdr:cNvPr id="829" name="フローチャート: 判断 828"/>
        <xdr:cNvSpPr/>
      </xdr:nvSpPr>
      <xdr:spPr>
        <a:xfrm>
          <a:off x="20383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77</xdr:row>
      <xdr:rowOff>7002</xdr:rowOff>
    </xdr:from>
    <xdr:ext cx="378565" cy="259045"/>
    <xdr:sp macro="" textlink="">
      <xdr:nvSpPr>
        <xdr:cNvPr id="830" name="テキスト ボックス 829"/>
        <xdr:cNvSpPr txBox="1"/>
      </xdr:nvSpPr>
      <xdr:spPr>
        <a:xfrm>
          <a:off x="20245017" y="1320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16383</xdr:rowOff>
    </xdr:from>
    <xdr:to>
      <xdr:col>102</xdr:col>
      <xdr:colOff>114300</xdr:colOff>
      <xdr:row>79</xdr:row>
      <xdr:rowOff>34037</xdr:rowOff>
    </xdr:to>
    <xdr:cxnSp macro="">
      <xdr:nvCxnSpPr>
        <xdr:cNvPr id="831" name="直線コネクタ 830"/>
        <xdr:cNvCxnSpPr/>
      </xdr:nvCxnSpPr>
      <xdr:spPr>
        <a:xfrm flipV="1">
          <a:off x="18656300" y="13560933"/>
          <a:ext cx="889000" cy="1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64263</xdr:rowOff>
    </xdr:from>
    <xdr:to>
      <xdr:col>102</xdr:col>
      <xdr:colOff>165100</xdr:colOff>
      <xdr:row>78</xdr:row>
      <xdr:rowOff>165863</xdr:rowOff>
    </xdr:to>
    <xdr:sp macro="" textlink="">
      <xdr:nvSpPr>
        <xdr:cNvPr id="832" name="フローチャート: 判断 831"/>
        <xdr:cNvSpPr/>
      </xdr:nvSpPr>
      <xdr:spPr>
        <a:xfrm>
          <a:off x="19494500" y="134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77</xdr:row>
      <xdr:rowOff>10940</xdr:rowOff>
    </xdr:from>
    <xdr:ext cx="378565" cy="259045"/>
    <xdr:sp macro="" textlink="">
      <xdr:nvSpPr>
        <xdr:cNvPr id="833" name="テキスト ボックス 832"/>
        <xdr:cNvSpPr txBox="1"/>
      </xdr:nvSpPr>
      <xdr:spPr>
        <a:xfrm>
          <a:off x="19356017" y="1321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71501</xdr:rowOff>
    </xdr:from>
    <xdr:to>
      <xdr:col>98</xdr:col>
      <xdr:colOff>38100</xdr:colOff>
      <xdr:row>79</xdr:row>
      <xdr:rowOff>1651</xdr:rowOff>
    </xdr:to>
    <xdr:sp macro="" textlink="">
      <xdr:nvSpPr>
        <xdr:cNvPr id="834" name="フローチャート: 判断 833"/>
        <xdr:cNvSpPr/>
      </xdr:nvSpPr>
      <xdr:spPr>
        <a:xfrm>
          <a:off x="18605500" y="13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18178</xdr:rowOff>
    </xdr:from>
    <xdr:ext cx="378565" cy="259045"/>
    <xdr:sp macro="" textlink="">
      <xdr:nvSpPr>
        <xdr:cNvPr id="835" name="テキスト ボックス 834"/>
        <xdr:cNvSpPr txBox="1"/>
      </xdr:nvSpPr>
      <xdr:spPr>
        <a:xfrm>
          <a:off x="18467017" y="13219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72771</xdr:rowOff>
    </xdr:from>
    <xdr:to>
      <xdr:col>116</xdr:col>
      <xdr:colOff>114300</xdr:colOff>
      <xdr:row>75</xdr:row>
      <xdr:rowOff>2921</xdr:rowOff>
    </xdr:to>
    <xdr:sp macro="" textlink="">
      <xdr:nvSpPr>
        <xdr:cNvPr id="841" name="楕円 840"/>
        <xdr:cNvSpPr/>
      </xdr:nvSpPr>
      <xdr:spPr>
        <a:xfrm>
          <a:off x="22110700" y="1276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159148</xdr:rowOff>
    </xdr:from>
    <xdr:ext cx="469744" cy="259045"/>
    <xdr:sp macro="" textlink="">
      <xdr:nvSpPr>
        <xdr:cNvPr id="842" name="繰出金該当値テキスト"/>
        <xdr:cNvSpPr txBox="1"/>
      </xdr:nvSpPr>
      <xdr:spPr>
        <a:xfrm>
          <a:off x="22212300" y="1267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82296</xdr:rowOff>
    </xdr:from>
    <xdr:to>
      <xdr:col>112</xdr:col>
      <xdr:colOff>38100</xdr:colOff>
      <xdr:row>75</xdr:row>
      <xdr:rowOff>12446</xdr:rowOff>
    </xdr:to>
    <xdr:sp macro="" textlink="">
      <xdr:nvSpPr>
        <xdr:cNvPr id="843" name="楕円 842"/>
        <xdr:cNvSpPr/>
      </xdr:nvSpPr>
      <xdr:spPr>
        <a:xfrm>
          <a:off x="21272500" y="127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3573</xdr:rowOff>
    </xdr:from>
    <xdr:ext cx="469744" cy="259045"/>
    <xdr:sp macro="" textlink="">
      <xdr:nvSpPr>
        <xdr:cNvPr id="844" name="テキスト ボックス 843"/>
        <xdr:cNvSpPr txBox="1"/>
      </xdr:nvSpPr>
      <xdr:spPr>
        <a:xfrm>
          <a:off x="21075728" y="1286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139064</xdr:rowOff>
    </xdr:from>
    <xdr:to>
      <xdr:col>107</xdr:col>
      <xdr:colOff>101600</xdr:colOff>
      <xdr:row>79</xdr:row>
      <xdr:rowOff>69214</xdr:rowOff>
    </xdr:to>
    <xdr:sp macro="" textlink="">
      <xdr:nvSpPr>
        <xdr:cNvPr id="845" name="楕円 844"/>
        <xdr:cNvSpPr/>
      </xdr:nvSpPr>
      <xdr:spPr>
        <a:xfrm>
          <a:off x="203835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60341</xdr:rowOff>
    </xdr:from>
    <xdr:ext cx="378565" cy="259045"/>
    <xdr:sp macro="" textlink="">
      <xdr:nvSpPr>
        <xdr:cNvPr id="846" name="テキスト ボックス 845"/>
        <xdr:cNvSpPr txBox="1"/>
      </xdr:nvSpPr>
      <xdr:spPr>
        <a:xfrm>
          <a:off x="20245017" y="1360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137033</xdr:rowOff>
    </xdr:from>
    <xdr:to>
      <xdr:col>102</xdr:col>
      <xdr:colOff>165100</xdr:colOff>
      <xdr:row>79</xdr:row>
      <xdr:rowOff>67183</xdr:rowOff>
    </xdr:to>
    <xdr:sp macro="" textlink="">
      <xdr:nvSpPr>
        <xdr:cNvPr id="847" name="楕円 846"/>
        <xdr:cNvSpPr/>
      </xdr:nvSpPr>
      <xdr:spPr>
        <a:xfrm>
          <a:off x="19494500" y="135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58310</xdr:rowOff>
    </xdr:from>
    <xdr:ext cx="378565" cy="259045"/>
    <xdr:sp macro="" textlink="">
      <xdr:nvSpPr>
        <xdr:cNvPr id="848" name="テキスト ボックス 847"/>
        <xdr:cNvSpPr txBox="1"/>
      </xdr:nvSpPr>
      <xdr:spPr>
        <a:xfrm>
          <a:off x="19356017" y="13602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154687</xdr:rowOff>
    </xdr:from>
    <xdr:to>
      <xdr:col>98</xdr:col>
      <xdr:colOff>38100</xdr:colOff>
      <xdr:row>79</xdr:row>
      <xdr:rowOff>84837</xdr:rowOff>
    </xdr:to>
    <xdr:sp macro="" textlink="">
      <xdr:nvSpPr>
        <xdr:cNvPr id="849" name="楕円 848"/>
        <xdr:cNvSpPr/>
      </xdr:nvSpPr>
      <xdr:spPr>
        <a:xfrm>
          <a:off x="18605500" y="135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79</xdr:row>
      <xdr:rowOff>75964</xdr:rowOff>
    </xdr:from>
    <xdr:ext cx="313932" cy="259045"/>
    <xdr:sp macro="" textlink="">
      <xdr:nvSpPr>
        <xdr:cNvPr id="850" name="テキスト ボックス 849"/>
        <xdr:cNvSpPr txBox="1"/>
      </xdr:nvSpPr>
      <xdr:spPr>
        <a:xfrm>
          <a:off x="18499333" y="1362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2" name="正方形/長方形 85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3" name="正方形/長方形 85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4" name="正方形/長方形 85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5" name="正方形/長方形 85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1" name="フローチャート: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3" name="フローチャート: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4" name="テキスト ボックス 87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6" name="フローチャート: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7" name="テキスト ボックス 87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9" name="フローチャート: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0" name="テキスト ボックス 87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1" name="フローチャート: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2" name="テキスト ボックス 88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0" name="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1" name="テキスト ボックス 89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2" name="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3" name="テキスト ボックス 89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4" name="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5" name="テキスト ボックス 89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7" name="テキスト ボックス 89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千円となっており、グループ内類似団体と比べて低い水準である。これは、人口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万人あたり臨時的任用職員を除く職員数がグループ内で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位と少ないことや、給与の減額措置を現在も継続して実施していること等によるものである。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千円となっており、生活保護費が他団体よりも多いこと等から、グループ内平均より高い。指定難病医療費負担や精神障害者自立支援医療費負担の支給対象人数の増等により、長期的には増加傾向にある。</a:t>
          </a:r>
        </a:p>
        <a:p>
          <a:r>
            <a:rPr kumimoji="1" lang="ja-JP" altLang="en-US" sz="1300">
              <a:latin typeface="ＭＳ Ｐゴシック" panose="020B0600070205080204" pitchFamily="50" charset="-128"/>
              <a:ea typeface="ＭＳ Ｐゴシック" panose="020B0600070205080204" pitchFamily="50" charset="-128"/>
            </a:rPr>
            <a:t>補助費等は、住民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千円となっており、社会保障関係経費等の増により、前年度より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千円となっており、グループ内では最も低い状況にある。引き続き「選択と集中」の徹底を図り、効率的・効果的な基盤整備を進めていく。</a:t>
          </a:r>
        </a:p>
        <a:p>
          <a:r>
            <a:rPr kumimoji="1" lang="ja-JP" altLang="en-US" sz="1300">
              <a:latin typeface="ＭＳ Ｐゴシック" panose="020B0600070205080204" pitchFamily="50" charset="-128"/>
              <a:ea typeface="ＭＳ Ｐゴシック" panose="020B0600070205080204" pitchFamily="50" charset="-128"/>
            </a:rPr>
            <a:t>積立金は住民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千円となっており、庁舎等整備基金積立金が減少したことなどにより、前年度より</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1,353,837
1,340,085
3,690.94
514,284,495
506,792,689
1,463,625
322,377,349
1,060,403,357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77978</xdr:rowOff>
    </xdr:from>
    <xdr:to>
      <xdr:col>24</xdr:col>
      <xdr:colOff>62865</xdr:colOff>
      <xdr:row>38</xdr:row>
      <xdr:rowOff>125984</xdr:rowOff>
    </xdr:to>
    <xdr:cxnSp macro="">
      <xdr:nvCxnSpPr>
        <xdr:cNvPr id="54" name="直線コネクタ 53"/>
        <xdr:cNvCxnSpPr/>
      </xdr:nvCxnSpPr>
      <xdr:spPr>
        <a:xfrm flipV="1">
          <a:off x="4633595" y="5221478"/>
          <a:ext cx="127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378565" cy="259045"/>
    <xdr:sp macro="" textlink="">
      <xdr:nvSpPr>
        <xdr:cNvPr id="55" name="議会費最小値テキスト"/>
        <xdr:cNvSpPr txBox="1"/>
      </xdr:nvSpPr>
      <xdr:spPr>
        <a:xfrm>
          <a:off x="4686300"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56" name="直線コネクタ 55"/>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24655</xdr:rowOff>
    </xdr:from>
    <xdr:ext cx="469744" cy="259045"/>
    <xdr:sp macro="" textlink="">
      <xdr:nvSpPr>
        <xdr:cNvPr id="57" name="議会費最大値テキスト"/>
        <xdr:cNvSpPr txBox="1"/>
      </xdr:nvSpPr>
      <xdr:spPr>
        <a:xfrm>
          <a:off x="4686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77978</xdr:rowOff>
    </xdr:from>
    <xdr:to>
      <xdr:col>24</xdr:col>
      <xdr:colOff>152400</xdr:colOff>
      <xdr:row>30</xdr:row>
      <xdr:rowOff>77978</xdr:rowOff>
    </xdr:to>
    <xdr:cxnSp macro="">
      <xdr:nvCxnSpPr>
        <xdr:cNvPr id="58" name="直線コネクタ 57"/>
        <xdr:cNvCxnSpPr/>
      </xdr:nvCxnSpPr>
      <xdr:spPr>
        <a:xfrm>
          <a:off x="4546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50546</xdr:rowOff>
    </xdr:from>
    <xdr:to>
      <xdr:col>24</xdr:col>
      <xdr:colOff>63500</xdr:colOff>
      <xdr:row>36</xdr:row>
      <xdr:rowOff>89408</xdr:rowOff>
    </xdr:to>
    <xdr:cxnSp macro="">
      <xdr:nvCxnSpPr>
        <xdr:cNvPr id="59" name="直線コネクタ 58"/>
        <xdr:cNvCxnSpPr/>
      </xdr:nvCxnSpPr>
      <xdr:spPr>
        <a:xfrm>
          <a:off x="3797300" y="622274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378565" cy="259045"/>
    <xdr:sp macro="" textlink="">
      <xdr:nvSpPr>
        <xdr:cNvPr id="60" name="議会費平均値テキスト"/>
        <xdr:cNvSpPr txBox="1"/>
      </xdr:nvSpPr>
      <xdr:spPr>
        <a:xfrm>
          <a:off x="4686300" y="5938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1" name="フローチャート: 判断 60"/>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50546</xdr:rowOff>
    </xdr:from>
    <xdr:to>
      <xdr:col>19</xdr:col>
      <xdr:colOff>177800</xdr:colOff>
      <xdr:row>36</xdr:row>
      <xdr:rowOff>80264</xdr:rowOff>
    </xdr:to>
    <xdr:cxnSp macro="">
      <xdr:nvCxnSpPr>
        <xdr:cNvPr id="62" name="直線コネクタ 61"/>
        <xdr:cNvCxnSpPr/>
      </xdr:nvCxnSpPr>
      <xdr:spPr>
        <a:xfrm flipV="1">
          <a:off x="2908300" y="622274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116332</xdr:rowOff>
    </xdr:from>
    <xdr:to>
      <xdr:col>20</xdr:col>
      <xdr:colOff>38100</xdr:colOff>
      <xdr:row>36</xdr:row>
      <xdr:rowOff>46482</xdr:rowOff>
    </xdr:to>
    <xdr:sp macro="" textlink="">
      <xdr:nvSpPr>
        <xdr:cNvPr id="63" name="フローチャート: 判断 62"/>
        <xdr:cNvSpPr/>
      </xdr:nvSpPr>
      <xdr:spPr>
        <a:xfrm>
          <a:off x="3746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63009</xdr:rowOff>
    </xdr:from>
    <xdr:ext cx="378565" cy="259045"/>
    <xdr:sp macro="" textlink="">
      <xdr:nvSpPr>
        <xdr:cNvPr id="64" name="テキスト ボックス 63"/>
        <xdr:cNvSpPr txBox="1"/>
      </xdr:nvSpPr>
      <xdr:spPr>
        <a:xfrm>
          <a:off x="3595317" y="589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32258</xdr:rowOff>
    </xdr:from>
    <xdr:to>
      <xdr:col>15</xdr:col>
      <xdr:colOff>50800</xdr:colOff>
      <xdr:row>36</xdr:row>
      <xdr:rowOff>80264</xdr:rowOff>
    </xdr:to>
    <xdr:cxnSp macro="">
      <xdr:nvCxnSpPr>
        <xdr:cNvPr id="65" name="直線コネクタ 64"/>
        <xdr:cNvCxnSpPr/>
      </xdr:nvCxnSpPr>
      <xdr:spPr>
        <a:xfrm>
          <a:off x="2019300" y="620445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114046</xdr:rowOff>
    </xdr:from>
    <xdr:to>
      <xdr:col>15</xdr:col>
      <xdr:colOff>101600</xdr:colOff>
      <xdr:row>36</xdr:row>
      <xdr:rowOff>44196</xdr:rowOff>
    </xdr:to>
    <xdr:sp macro="" textlink="">
      <xdr:nvSpPr>
        <xdr:cNvPr id="66" name="フローチャート: 判断 65"/>
        <xdr:cNvSpPr/>
      </xdr:nvSpPr>
      <xdr:spPr>
        <a:xfrm>
          <a:off x="2857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60723</xdr:rowOff>
    </xdr:from>
    <xdr:ext cx="378565" cy="259045"/>
    <xdr:sp macro="" textlink="">
      <xdr:nvSpPr>
        <xdr:cNvPr id="67" name="テキスト ボックス 66"/>
        <xdr:cNvSpPr txBox="1"/>
      </xdr:nvSpPr>
      <xdr:spPr>
        <a:xfrm>
          <a:off x="2719017" y="589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13970</xdr:rowOff>
    </xdr:from>
    <xdr:to>
      <xdr:col>10</xdr:col>
      <xdr:colOff>114300</xdr:colOff>
      <xdr:row>36</xdr:row>
      <xdr:rowOff>32258</xdr:rowOff>
    </xdr:to>
    <xdr:cxnSp macro="">
      <xdr:nvCxnSpPr>
        <xdr:cNvPr id="68" name="直線コネクタ 67"/>
        <xdr:cNvCxnSpPr/>
      </xdr:nvCxnSpPr>
      <xdr:spPr>
        <a:xfrm>
          <a:off x="1130300" y="618617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29464</xdr:rowOff>
    </xdr:from>
    <xdr:to>
      <xdr:col>10</xdr:col>
      <xdr:colOff>165100</xdr:colOff>
      <xdr:row>36</xdr:row>
      <xdr:rowOff>131064</xdr:rowOff>
    </xdr:to>
    <xdr:sp macro="" textlink="">
      <xdr:nvSpPr>
        <xdr:cNvPr id="69" name="フローチャート: 判断 68"/>
        <xdr:cNvSpPr/>
      </xdr:nvSpPr>
      <xdr:spPr>
        <a:xfrm>
          <a:off x="1968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122191</xdr:rowOff>
    </xdr:from>
    <xdr:ext cx="378565" cy="259045"/>
    <xdr:sp macro="" textlink="">
      <xdr:nvSpPr>
        <xdr:cNvPr id="70" name="テキスト ボックス 69"/>
        <xdr:cNvSpPr txBox="1"/>
      </xdr:nvSpPr>
      <xdr:spPr>
        <a:xfrm>
          <a:off x="1830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50038</xdr:rowOff>
    </xdr:from>
    <xdr:to>
      <xdr:col>6</xdr:col>
      <xdr:colOff>38100</xdr:colOff>
      <xdr:row>36</xdr:row>
      <xdr:rowOff>151638</xdr:rowOff>
    </xdr:to>
    <xdr:sp macro="" textlink="">
      <xdr:nvSpPr>
        <xdr:cNvPr id="71" name="フローチャート: 判断 70"/>
        <xdr:cNvSpPr/>
      </xdr:nvSpPr>
      <xdr:spPr>
        <a:xfrm>
          <a:off x="1079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142765</xdr:rowOff>
    </xdr:from>
    <xdr:ext cx="378565" cy="259045"/>
    <xdr:sp macro="" textlink="">
      <xdr:nvSpPr>
        <xdr:cNvPr id="72" name="テキスト ボックス 71"/>
        <xdr:cNvSpPr txBox="1"/>
      </xdr:nvSpPr>
      <xdr:spPr>
        <a:xfrm>
          <a:off x="941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38608</xdr:rowOff>
    </xdr:from>
    <xdr:to>
      <xdr:col>24</xdr:col>
      <xdr:colOff>114300</xdr:colOff>
      <xdr:row>36</xdr:row>
      <xdr:rowOff>140208</xdr:rowOff>
    </xdr:to>
    <xdr:sp macro="" textlink="">
      <xdr:nvSpPr>
        <xdr:cNvPr id="78" name="楕円 77"/>
        <xdr:cNvSpPr/>
      </xdr:nvSpPr>
      <xdr:spPr>
        <a:xfrm>
          <a:off x="45847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17035</xdr:rowOff>
    </xdr:from>
    <xdr:ext cx="378565" cy="259045"/>
    <xdr:sp macro="" textlink="">
      <xdr:nvSpPr>
        <xdr:cNvPr id="79" name="議会費該当値テキスト"/>
        <xdr:cNvSpPr txBox="1"/>
      </xdr:nvSpPr>
      <xdr:spPr>
        <a:xfrm>
          <a:off x="4686300" y="618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171196</xdr:rowOff>
    </xdr:from>
    <xdr:to>
      <xdr:col>20</xdr:col>
      <xdr:colOff>38100</xdr:colOff>
      <xdr:row>36</xdr:row>
      <xdr:rowOff>101346</xdr:rowOff>
    </xdr:to>
    <xdr:sp macro="" textlink="">
      <xdr:nvSpPr>
        <xdr:cNvPr id="80" name="楕円 79"/>
        <xdr:cNvSpPr/>
      </xdr:nvSpPr>
      <xdr:spPr>
        <a:xfrm>
          <a:off x="3746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92473</xdr:rowOff>
    </xdr:from>
    <xdr:ext cx="378565" cy="259045"/>
    <xdr:sp macro="" textlink="">
      <xdr:nvSpPr>
        <xdr:cNvPr id="81" name="テキスト ボックス 80"/>
        <xdr:cNvSpPr txBox="1"/>
      </xdr:nvSpPr>
      <xdr:spPr>
        <a:xfrm>
          <a:off x="3595317" y="62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29464</xdr:rowOff>
    </xdr:from>
    <xdr:to>
      <xdr:col>15</xdr:col>
      <xdr:colOff>101600</xdr:colOff>
      <xdr:row>36</xdr:row>
      <xdr:rowOff>131064</xdr:rowOff>
    </xdr:to>
    <xdr:sp macro="" textlink="">
      <xdr:nvSpPr>
        <xdr:cNvPr id="82" name="楕円 81"/>
        <xdr:cNvSpPr/>
      </xdr:nvSpPr>
      <xdr:spPr>
        <a:xfrm>
          <a:off x="2857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122191</xdr:rowOff>
    </xdr:from>
    <xdr:ext cx="378565" cy="259045"/>
    <xdr:sp macro="" textlink="">
      <xdr:nvSpPr>
        <xdr:cNvPr id="83" name="テキスト ボックス 82"/>
        <xdr:cNvSpPr txBox="1"/>
      </xdr:nvSpPr>
      <xdr:spPr>
        <a:xfrm>
          <a:off x="2719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152908</xdr:rowOff>
    </xdr:from>
    <xdr:to>
      <xdr:col>10</xdr:col>
      <xdr:colOff>165100</xdr:colOff>
      <xdr:row>36</xdr:row>
      <xdr:rowOff>83058</xdr:rowOff>
    </xdr:to>
    <xdr:sp macro="" textlink="">
      <xdr:nvSpPr>
        <xdr:cNvPr id="84" name="楕円 83"/>
        <xdr:cNvSpPr/>
      </xdr:nvSpPr>
      <xdr:spPr>
        <a:xfrm>
          <a:off x="1968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99585</xdr:rowOff>
    </xdr:from>
    <xdr:ext cx="378565" cy="259045"/>
    <xdr:sp macro="" textlink="">
      <xdr:nvSpPr>
        <xdr:cNvPr id="85" name="テキスト ボックス 84"/>
        <xdr:cNvSpPr txBox="1"/>
      </xdr:nvSpPr>
      <xdr:spPr>
        <a:xfrm>
          <a:off x="1830017" y="592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86" name="楕円 85"/>
        <xdr:cNvSpPr/>
      </xdr:nvSpPr>
      <xdr:spPr>
        <a:xfrm>
          <a:off x="1079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81297</xdr:rowOff>
    </xdr:from>
    <xdr:ext cx="378565" cy="259045"/>
    <xdr:sp macro="" textlink="">
      <xdr:nvSpPr>
        <xdr:cNvPr id="87" name="テキスト ボックス 86"/>
        <xdr:cNvSpPr txBox="1"/>
      </xdr:nvSpPr>
      <xdr:spPr>
        <a:xfrm>
          <a:off x="941017" y="591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64556</xdr:rowOff>
    </xdr:from>
    <xdr:to>
      <xdr:col>24</xdr:col>
      <xdr:colOff>62865</xdr:colOff>
      <xdr:row>58</xdr:row>
      <xdr:rowOff>44668</xdr:rowOff>
    </xdr:to>
    <xdr:cxnSp macro="">
      <xdr:nvCxnSpPr>
        <xdr:cNvPr id="112" name="直線コネクタ 111"/>
        <xdr:cNvCxnSpPr/>
      </xdr:nvCxnSpPr>
      <xdr:spPr>
        <a:xfrm flipV="1">
          <a:off x="4633595" y="8808506"/>
          <a:ext cx="1270"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48495</xdr:rowOff>
    </xdr:from>
    <xdr:ext cx="534377" cy="259045"/>
    <xdr:sp macro="" textlink="">
      <xdr:nvSpPr>
        <xdr:cNvPr id="113" name="総務費最小値テキスト"/>
        <xdr:cNvSpPr txBox="1"/>
      </xdr:nvSpPr>
      <xdr:spPr>
        <a:xfrm>
          <a:off x="4686300" y="99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44668</xdr:rowOff>
    </xdr:from>
    <xdr:to>
      <xdr:col>24</xdr:col>
      <xdr:colOff>152400</xdr:colOff>
      <xdr:row>58</xdr:row>
      <xdr:rowOff>44668</xdr:rowOff>
    </xdr:to>
    <xdr:cxnSp macro="">
      <xdr:nvCxnSpPr>
        <xdr:cNvPr id="114" name="直線コネクタ 113"/>
        <xdr:cNvCxnSpPr/>
      </xdr:nvCxnSpPr>
      <xdr:spPr>
        <a:xfrm>
          <a:off x="4546600" y="99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11233</xdr:rowOff>
    </xdr:from>
    <xdr:ext cx="534377" cy="259045"/>
    <xdr:sp macro="" textlink="">
      <xdr:nvSpPr>
        <xdr:cNvPr id="115" name="総務費最大値テキスト"/>
        <xdr:cNvSpPr txBox="1"/>
      </xdr:nvSpPr>
      <xdr:spPr>
        <a:xfrm>
          <a:off x="4686300" y="85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64556</xdr:rowOff>
    </xdr:from>
    <xdr:to>
      <xdr:col>24</xdr:col>
      <xdr:colOff>152400</xdr:colOff>
      <xdr:row>51</xdr:row>
      <xdr:rowOff>64556</xdr:rowOff>
    </xdr:to>
    <xdr:cxnSp macro="">
      <xdr:nvCxnSpPr>
        <xdr:cNvPr id="116" name="直線コネクタ 115"/>
        <xdr:cNvCxnSpPr/>
      </xdr:nvCxnSpPr>
      <xdr:spPr>
        <a:xfrm>
          <a:off x="4546600" y="880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161940</xdr:rowOff>
    </xdr:from>
    <xdr:to>
      <xdr:col>24</xdr:col>
      <xdr:colOff>63500</xdr:colOff>
      <xdr:row>58</xdr:row>
      <xdr:rowOff>44668</xdr:rowOff>
    </xdr:to>
    <xdr:cxnSp macro="">
      <xdr:nvCxnSpPr>
        <xdr:cNvPr id="117" name="直線コネクタ 116"/>
        <xdr:cNvCxnSpPr/>
      </xdr:nvCxnSpPr>
      <xdr:spPr>
        <a:xfrm>
          <a:off x="3797300" y="9934590"/>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25954</xdr:rowOff>
    </xdr:from>
    <xdr:ext cx="534377" cy="259045"/>
    <xdr:sp macro="" textlink="">
      <xdr:nvSpPr>
        <xdr:cNvPr id="118" name="総務費平均値テキスト"/>
        <xdr:cNvSpPr txBox="1"/>
      </xdr:nvSpPr>
      <xdr:spPr>
        <a:xfrm>
          <a:off x="4686300" y="945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3077</xdr:rowOff>
    </xdr:from>
    <xdr:to>
      <xdr:col>24</xdr:col>
      <xdr:colOff>114300</xdr:colOff>
      <xdr:row>56</xdr:row>
      <xdr:rowOff>104677</xdr:rowOff>
    </xdr:to>
    <xdr:sp macro="" textlink="">
      <xdr:nvSpPr>
        <xdr:cNvPr id="119" name="フローチャート: 判断 118"/>
        <xdr:cNvSpPr/>
      </xdr:nvSpPr>
      <xdr:spPr>
        <a:xfrm>
          <a:off x="4584700" y="96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88134</xdr:rowOff>
    </xdr:from>
    <xdr:to>
      <xdr:col>19</xdr:col>
      <xdr:colOff>177800</xdr:colOff>
      <xdr:row>57</xdr:row>
      <xdr:rowOff>161940</xdr:rowOff>
    </xdr:to>
    <xdr:cxnSp macro="">
      <xdr:nvCxnSpPr>
        <xdr:cNvPr id="120" name="直線コネクタ 119"/>
        <xdr:cNvCxnSpPr/>
      </xdr:nvCxnSpPr>
      <xdr:spPr>
        <a:xfrm>
          <a:off x="2908300" y="9860784"/>
          <a:ext cx="8890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105588</xdr:rowOff>
    </xdr:from>
    <xdr:to>
      <xdr:col>20</xdr:col>
      <xdr:colOff>38100</xdr:colOff>
      <xdr:row>57</xdr:row>
      <xdr:rowOff>35738</xdr:rowOff>
    </xdr:to>
    <xdr:sp macro="" textlink="">
      <xdr:nvSpPr>
        <xdr:cNvPr id="121" name="フローチャート: 判断 120"/>
        <xdr:cNvSpPr/>
      </xdr:nvSpPr>
      <xdr:spPr>
        <a:xfrm>
          <a:off x="3746500" y="97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52265</xdr:rowOff>
    </xdr:from>
    <xdr:ext cx="534377" cy="259045"/>
    <xdr:sp macro="" textlink="">
      <xdr:nvSpPr>
        <xdr:cNvPr id="122" name="テキスト ボックス 121"/>
        <xdr:cNvSpPr txBox="1"/>
      </xdr:nvSpPr>
      <xdr:spPr>
        <a:xfrm>
          <a:off x="3517411" y="94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88134</xdr:rowOff>
    </xdr:from>
    <xdr:to>
      <xdr:col>15</xdr:col>
      <xdr:colOff>50800</xdr:colOff>
      <xdr:row>57</xdr:row>
      <xdr:rowOff>133071</xdr:rowOff>
    </xdr:to>
    <xdr:cxnSp macro="">
      <xdr:nvCxnSpPr>
        <xdr:cNvPr id="123" name="直線コネクタ 122"/>
        <xdr:cNvCxnSpPr/>
      </xdr:nvCxnSpPr>
      <xdr:spPr>
        <a:xfrm flipV="1">
          <a:off x="2019300" y="9860784"/>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71461</xdr:rowOff>
    </xdr:from>
    <xdr:to>
      <xdr:col>15</xdr:col>
      <xdr:colOff>101600</xdr:colOff>
      <xdr:row>57</xdr:row>
      <xdr:rowOff>1611</xdr:rowOff>
    </xdr:to>
    <xdr:sp macro="" textlink="">
      <xdr:nvSpPr>
        <xdr:cNvPr id="124" name="フローチャート: 判断 123"/>
        <xdr:cNvSpPr/>
      </xdr:nvSpPr>
      <xdr:spPr>
        <a:xfrm>
          <a:off x="2857500" y="967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18138</xdr:rowOff>
    </xdr:from>
    <xdr:ext cx="534377" cy="259045"/>
    <xdr:sp macro="" textlink="">
      <xdr:nvSpPr>
        <xdr:cNvPr id="125" name="テキスト ボックス 124"/>
        <xdr:cNvSpPr txBox="1"/>
      </xdr:nvSpPr>
      <xdr:spPr>
        <a:xfrm>
          <a:off x="2641111" y="94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162266</xdr:rowOff>
    </xdr:from>
    <xdr:to>
      <xdr:col>10</xdr:col>
      <xdr:colOff>114300</xdr:colOff>
      <xdr:row>57</xdr:row>
      <xdr:rowOff>133071</xdr:rowOff>
    </xdr:to>
    <xdr:cxnSp macro="">
      <xdr:nvCxnSpPr>
        <xdr:cNvPr id="126" name="直線コネクタ 125"/>
        <xdr:cNvCxnSpPr/>
      </xdr:nvCxnSpPr>
      <xdr:spPr>
        <a:xfrm>
          <a:off x="1130300" y="9763466"/>
          <a:ext cx="889000" cy="14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23488</xdr:rowOff>
    </xdr:from>
    <xdr:to>
      <xdr:col>10</xdr:col>
      <xdr:colOff>165100</xdr:colOff>
      <xdr:row>57</xdr:row>
      <xdr:rowOff>125088</xdr:rowOff>
    </xdr:to>
    <xdr:sp macro="" textlink="">
      <xdr:nvSpPr>
        <xdr:cNvPr id="127" name="フローチャート: 判断 126"/>
        <xdr:cNvSpPr/>
      </xdr:nvSpPr>
      <xdr:spPr>
        <a:xfrm>
          <a:off x="1968500" y="979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141615</xdr:rowOff>
    </xdr:from>
    <xdr:ext cx="534377" cy="259045"/>
    <xdr:sp macro="" textlink="">
      <xdr:nvSpPr>
        <xdr:cNvPr id="128" name="テキスト ボックス 127"/>
        <xdr:cNvSpPr txBox="1"/>
      </xdr:nvSpPr>
      <xdr:spPr>
        <a:xfrm>
          <a:off x="1752111" y="957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139355</xdr:rowOff>
    </xdr:from>
    <xdr:to>
      <xdr:col>6</xdr:col>
      <xdr:colOff>38100</xdr:colOff>
      <xdr:row>57</xdr:row>
      <xdr:rowOff>69505</xdr:rowOff>
    </xdr:to>
    <xdr:sp macro="" textlink="">
      <xdr:nvSpPr>
        <xdr:cNvPr id="129" name="フローチャート: 判断 128"/>
        <xdr:cNvSpPr/>
      </xdr:nvSpPr>
      <xdr:spPr>
        <a:xfrm>
          <a:off x="10795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60632</xdr:rowOff>
    </xdr:from>
    <xdr:ext cx="534377" cy="259045"/>
    <xdr:sp macro="" textlink="">
      <xdr:nvSpPr>
        <xdr:cNvPr id="130" name="テキスト ボックス 129"/>
        <xdr:cNvSpPr txBox="1"/>
      </xdr:nvSpPr>
      <xdr:spPr>
        <a:xfrm>
          <a:off x="863111" y="98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165318</xdr:rowOff>
    </xdr:from>
    <xdr:to>
      <xdr:col>24</xdr:col>
      <xdr:colOff>114300</xdr:colOff>
      <xdr:row>58</xdr:row>
      <xdr:rowOff>95468</xdr:rowOff>
    </xdr:to>
    <xdr:sp macro="" textlink="">
      <xdr:nvSpPr>
        <xdr:cNvPr id="136" name="楕円 135"/>
        <xdr:cNvSpPr/>
      </xdr:nvSpPr>
      <xdr:spPr>
        <a:xfrm>
          <a:off x="4584700" y="993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80245</xdr:rowOff>
    </xdr:from>
    <xdr:ext cx="534377" cy="259045"/>
    <xdr:sp macro="" textlink="">
      <xdr:nvSpPr>
        <xdr:cNvPr id="137" name="総務費該当値テキスト"/>
        <xdr:cNvSpPr txBox="1"/>
      </xdr:nvSpPr>
      <xdr:spPr>
        <a:xfrm>
          <a:off x="4686300" y="985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111140</xdr:rowOff>
    </xdr:from>
    <xdr:to>
      <xdr:col>20</xdr:col>
      <xdr:colOff>38100</xdr:colOff>
      <xdr:row>58</xdr:row>
      <xdr:rowOff>41290</xdr:rowOff>
    </xdr:to>
    <xdr:sp macro="" textlink="">
      <xdr:nvSpPr>
        <xdr:cNvPr id="138" name="楕円 137"/>
        <xdr:cNvSpPr/>
      </xdr:nvSpPr>
      <xdr:spPr>
        <a:xfrm>
          <a:off x="3746500" y="98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32417</xdr:rowOff>
    </xdr:from>
    <xdr:ext cx="534377" cy="259045"/>
    <xdr:sp macro="" textlink="">
      <xdr:nvSpPr>
        <xdr:cNvPr id="139" name="テキスト ボックス 138"/>
        <xdr:cNvSpPr txBox="1"/>
      </xdr:nvSpPr>
      <xdr:spPr>
        <a:xfrm>
          <a:off x="3517411" y="997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37334</xdr:rowOff>
    </xdr:from>
    <xdr:to>
      <xdr:col>15</xdr:col>
      <xdr:colOff>101600</xdr:colOff>
      <xdr:row>57</xdr:row>
      <xdr:rowOff>138934</xdr:rowOff>
    </xdr:to>
    <xdr:sp macro="" textlink="">
      <xdr:nvSpPr>
        <xdr:cNvPr id="140" name="楕円 139"/>
        <xdr:cNvSpPr/>
      </xdr:nvSpPr>
      <xdr:spPr>
        <a:xfrm>
          <a:off x="2857500" y="98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130061</xdr:rowOff>
    </xdr:from>
    <xdr:ext cx="534377" cy="259045"/>
    <xdr:sp macro="" textlink="">
      <xdr:nvSpPr>
        <xdr:cNvPr id="141" name="テキスト ボックス 140"/>
        <xdr:cNvSpPr txBox="1"/>
      </xdr:nvSpPr>
      <xdr:spPr>
        <a:xfrm>
          <a:off x="2641111" y="990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82271</xdr:rowOff>
    </xdr:from>
    <xdr:to>
      <xdr:col>10</xdr:col>
      <xdr:colOff>165100</xdr:colOff>
      <xdr:row>58</xdr:row>
      <xdr:rowOff>12421</xdr:rowOff>
    </xdr:to>
    <xdr:sp macro="" textlink="">
      <xdr:nvSpPr>
        <xdr:cNvPr id="142" name="楕円 141"/>
        <xdr:cNvSpPr/>
      </xdr:nvSpPr>
      <xdr:spPr>
        <a:xfrm>
          <a:off x="1968500" y="98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43" name="テキスト ボックス 142"/>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111466</xdr:rowOff>
    </xdr:from>
    <xdr:to>
      <xdr:col>6</xdr:col>
      <xdr:colOff>38100</xdr:colOff>
      <xdr:row>57</xdr:row>
      <xdr:rowOff>41616</xdr:rowOff>
    </xdr:to>
    <xdr:sp macro="" textlink="">
      <xdr:nvSpPr>
        <xdr:cNvPr id="144" name="楕円 143"/>
        <xdr:cNvSpPr/>
      </xdr:nvSpPr>
      <xdr:spPr>
        <a:xfrm>
          <a:off x="1079500" y="971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58143</xdr:rowOff>
    </xdr:from>
    <xdr:ext cx="534377" cy="259045"/>
    <xdr:sp macro="" textlink="">
      <xdr:nvSpPr>
        <xdr:cNvPr id="145" name="テキスト ボックス 144"/>
        <xdr:cNvSpPr txBox="1"/>
      </xdr:nvSpPr>
      <xdr:spPr>
        <a:xfrm>
          <a:off x="863111" y="948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4956</xdr:rowOff>
    </xdr:from>
    <xdr:to>
      <xdr:col>24</xdr:col>
      <xdr:colOff>62865</xdr:colOff>
      <xdr:row>78</xdr:row>
      <xdr:rowOff>26053</xdr:rowOff>
    </xdr:to>
    <xdr:cxnSp macro="">
      <xdr:nvCxnSpPr>
        <xdr:cNvPr id="170" name="直線コネクタ 169"/>
        <xdr:cNvCxnSpPr/>
      </xdr:nvCxnSpPr>
      <xdr:spPr>
        <a:xfrm flipV="1">
          <a:off x="4633595" y="12177906"/>
          <a:ext cx="1270" cy="122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29880</xdr:rowOff>
    </xdr:from>
    <xdr:ext cx="534377" cy="259045"/>
    <xdr:sp macro="" textlink="">
      <xdr:nvSpPr>
        <xdr:cNvPr id="171" name="民生費最小値テキスト"/>
        <xdr:cNvSpPr txBox="1"/>
      </xdr:nvSpPr>
      <xdr:spPr>
        <a:xfrm>
          <a:off x="4686300" y="134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26053</xdr:rowOff>
    </xdr:from>
    <xdr:to>
      <xdr:col>24</xdr:col>
      <xdr:colOff>152400</xdr:colOff>
      <xdr:row>78</xdr:row>
      <xdr:rowOff>26053</xdr:rowOff>
    </xdr:to>
    <xdr:cxnSp macro="">
      <xdr:nvCxnSpPr>
        <xdr:cNvPr id="172" name="直線コネクタ 171"/>
        <xdr:cNvCxnSpPr/>
      </xdr:nvCxnSpPr>
      <xdr:spPr>
        <a:xfrm>
          <a:off x="4546600" y="133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123083</xdr:rowOff>
    </xdr:from>
    <xdr:ext cx="534377" cy="259045"/>
    <xdr:sp macro="" textlink="">
      <xdr:nvSpPr>
        <xdr:cNvPr id="173" name="民生費最大値テキスト"/>
        <xdr:cNvSpPr txBox="1"/>
      </xdr:nvSpPr>
      <xdr:spPr>
        <a:xfrm>
          <a:off x="4686300" y="119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4956</xdr:rowOff>
    </xdr:from>
    <xdr:to>
      <xdr:col>24</xdr:col>
      <xdr:colOff>152400</xdr:colOff>
      <xdr:row>71</xdr:row>
      <xdr:rowOff>4956</xdr:rowOff>
    </xdr:to>
    <xdr:cxnSp macro="">
      <xdr:nvCxnSpPr>
        <xdr:cNvPr id="174" name="直線コネクタ 173"/>
        <xdr:cNvCxnSpPr/>
      </xdr:nvCxnSpPr>
      <xdr:spPr>
        <a:xfrm>
          <a:off x="4546600" y="121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93849</xdr:rowOff>
    </xdr:from>
    <xdr:to>
      <xdr:col>24</xdr:col>
      <xdr:colOff>63500</xdr:colOff>
      <xdr:row>76</xdr:row>
      <xdr:rowOff>167067</xdr:rowOff>
    </xdr:to>
    <xdr:cxnSp macro="">
      <xdr:nvCxnSpPr>
        <xdr:cNvPr id="175" name="直線コネクタ 174"/>
        <xdr:cNvCxnSpPr/>
      </xdr:nvCxnSpPr>
      <xdr:spPr>
        <a:xfrm flipV="1">
          <a:off x="3797300" y="12952599"/>
          <a:ext cx="838200" cy="24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164747</xdr:rowOff>
    </xdr:from>
    <xdr:ext cx="534377" cy="259045"/>
    <xdr:sp macro="" textlink="">
      <xdr:nvSpPr>
        <xdr:cNvPr id="176" name="民生費平均値テキスト"/>
        <xdr:cNvSpPr txBox="1"/>
      </xdr:nvSpPr>
      <xdr:spPr>
        <a:xfrm>
          <a:off x="4686300" y="1250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141870</xdr:rowOff>
    </xdr:from>
    <xdr:to>
      <xdr:col>24</xdr:col>
      <xdr:colOff>114300</xdr:colOff>
      <xdr:row>74</xdr:row>
      <xdr:rowOff>72020</xdr:rowOff>
    </xdr:to>
    <xdr:sp macro="" textlink="">
      <xdr:nvSpPr>
        <xdr:cNvPr id="177" name="フローチャート: 判断 176"/>
        <xdr:cNvSpPr/>
      </xdr:nvSpPr>
      <xdr:spPr>
        <a:xfrm>
          <a:off x="4584700" y="126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163148</xdr:rowOff>
    </xdr:from>
    <xdr:to>
      <xdr:col>19</xdr:col>
      <xdr:colOff>177800</xdr:colOff>
      <xdr:row>76</xdr:row>
      <xdr:rowOff>167067</xdr:rowOff>
    </xdr:to>
    <xdr:cxnSp macro="">
      <xdr:nvCxnSpPr>
        <xdr:cNvPr id="178" name="直線コネクタ 177"/>
        <xdr:cNvCxnSpPr/>
      </xdr:nvCxnSpPr>
      <xdr:spPr>
        <a:xfrm>
          <a:off x="2908300" y="1319334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137233</xdr:rowOff>
    </xdr:from>
    <xdr:to>
      <xdr:col>20</xdr:col>
      <xdr:colOff>38100</xdr:colOff>
      <xdr:row>75</xdr:row>
      <xdr:rowOff>67383</xdr:rowOff>
    </xdr:to>
    <xdr:sp macro="" textlink="">
      <xdr:nvSpPr>
        <xdr:cNvPr id="179" name="フローチャート: 判断 178"/>
        <xdr:cNvSpPr/>
      </xdr:nvSpPr>
      <xdr:spPr>
        <a:xfrm>
          <a:off x="3746500" y="1282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83910</xdr:rowOff>
    </xdr:from>
    <xdr:ext cx="534377" cy="259045"/>
    <xdr:sp macro="" textlink="">
      <xdr:nvSpPr>
        <xdr:cNvPr id="180" name="テキスト ボックス 179"/>
        <xdr:cNvSpPr txBox="1"/>
      </xdr:nvSpPr>
      <xdr:spPr>
        <a:xfrm>
          <a:off x="3517411" y="1259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163148</xdr:rowOff>
    </xdr:from>
    <xdr:to>
      <xdr:col>15</xdr:col>
      <xdr:colOff>50800</xdr:colOff>
      <xdr:row>78</xdr:row>
      <xdr:rowOff>42055</xdr:rowOff>
    </xdr:to>
    <xdr:cxnSp macro="">
      <xdr:nvCxnSpPr>
        <xdr:cNvPr id="181" name="直線コネクタ 180"/>
        <xdr:cNvCxnSpPr/>
      </xdr:nvCxnSpPr>
      <xdr:spPr>
        <a:xfrm flipV="1">
          <a:off x="2019300" y="13193348"/>
          <a:ext cx="889000" cy="22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24304</xdr:rowOff>
    </xdr:from>
    <xdr:to>
      <xdr:col>15</xdr:col>
      <xdr:colOff>101600</xdr:colOff>
      <xdr:row>74</xdr:row>
      <xdr:rowOff>125904</xdr:rowOff>
    </xdr:to>
    <xdr:sp macro="" textlink="">
      <xdr:nvSpPr>
        <xdr:cNvPr id="182" name="フローチャート: 判断 181"/>
        <xdr:cNvSpPr/>
      </xdr:nvSpPr>
      <xdr:spPr>
        <a:xfrm>
          <a:off x="2857500" y="127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142431</xdr:rowOff>
    </xdr:from>
    <xdr:ext cx="534377" cy="259045"/>
    <xdr:sp macro="" textlink="">
      <xdr:nvSpPr>
        <xdr:cNvPr id="183" name="テキスト ボックス 182"/>
        <xdr:cNvSpPr txBox="1"/>
      </xdr:nvSpPr>
      <xdr:spPr>
        <a:xfrm>
          <a:off x="2641111" y="124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42055</xdr:rowOff>
    </xdr:from>
    <xdr:to>
      <xdr:col>10</xdr:col>
      <xdr:colOff>114300</xdr:colOff>
      <xdr:row>78</xdr:row>
      <xdr:rowOff>80003</xdr:rowOff>
    </xdr:to>
    <xdr:cxnSp macro="">
      <xdr:nvCxnSpPr>
        <xdr:cNvPr id="184" name="直線コネクタ 183"/>
        <xdr:cNvCxnSpPr/>
      </xdr:nvCxnSpPr>
      <xdr:spPr>
        <a:xfrm flipV="1">
          <a:off x="1130300" y="13415155"/>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64734</xdr:rowOff>
    </xdr:from>
    <xdr:to>
      <xdr:col>10</xdr:col>
      <xdr:colOff>165100</xdr:colOff>
      <xdr:row>76</xdr:row>
      <xdr:rowOff>166334</xdr:rowOff>
    </xdr:to>
    <xdr:sp macro="" textlink="">
      <xdr:nvSpPr>
        <xdr:cNvPr id="185" name="フローチャート: 判断 184"/>
        <xdr:cNvSpPr/>
      </xdr:nvSpPr>
      <xdr:spPr>
        <a:xfrm>
          <a:off x="1968500" y="130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11411</xdr:rowOff>
    </xdr:from>
    <xdr:ext cx="534377" cy="259045"/>
    <xdr:sp macro="" textlink="">
      <xdr:nvSpPr>
        <xdr:cNvPr id="186" name="テキスト ボックス 185"/>
        <xdr:cNvSpPr txBox="1"/>
      </xdr:nvSpPr>
      <xdr:spPr>
        <a:xfrm>
          <a:off x="1752111" y="128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5232</xdr:rowOff>
    </xdr:from>
    <xdr:to>
      <xdr:col>6</xdr:col>
      <xdr:colOff>38100</xdr:colOff>
      <xdr:row>77</xdr:row>
      <xdr:rowOff>106832</xdr:rowOff>
    </xdr:to>
    <xdr:sp macro="" textlink="">
      <xdr:nvSpPr>
        <xdr:cNvPr id="187" name="フローチャート: 判断 186"/>
        <xdr:cNvSpPr/>
      </xdr:nvSpPr>
      <xdr:spPr>
        <a:xfrm>
          <a:off x="1079500" y="1320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123359</xdr:rowOff>
    </xdr:from>
    <xdr:ext cx="534377" cy="259045"/>
    <xdr:sp macro="" textlink="">
      <xdr:nvSpPr>
        <xdr:cNvPr id="188" name="テキスト ボックス 187"/>
        <xdr:cNvSpPr txBox="1"/>
      </xdr:nvSpPr>
      <xdr:spPr>
        <a:xfrm>
          <a:off x="863111" y="1298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43049</xdr:rowOff>
    </xdr:from>
    <xdr:to>
      <xdr:col>24</xdr:col>
      <xdr:colOff>114300</xdr:colOff>
      <xdr:row>75</xdr:row>
      <xdr:rowOff>144649</xdr:rowOff>
    </xdr:to>
    <xdr:sp macro="" textlink="">
      <xdr:nvSpPr>
        <xdr:cNvPr id="194" name="楕円 193"/>
        <xdr:cNvSpPr/>
      </xdr:nvSpPr>
      <xdr:spPr>
        <a:xfrm>
          <a:off x="4584700" y="129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21476</xdr:rowOff>
    </xdr:from>
    <xdr:ext cx="534377" cy="259045"/>
    <xdr:sp macro="" textlink="">
      <xdr:nvSpPr>
        <xdr:cNvPr id="195" name="民生費該当値テキスト"/>
        <xdr:cNvSpPr txBox="1"/>
      </xdr:nvSpPr>
      <xdr:spPr>
        <a:xfrm>
          <a:off x="4686300" y="1288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116267</xdr:rowOff>
    </xdr:from>
    <xdr:to>
      <xdr:col>20</xdr:col>
      <xdr:colOff>38100</xdr:colOff>
      <xdr:row>77</xdr:row>
      <xdr:rowOff>46417</xdr:rowOff>
    </xdr:to>
    <xdr:sp macro="" textlink="">
      <xdr:nvSpPr>
        <xdr:cNvPr id="196" name="楕円 195"/>
        <xdr:cNvSpPr/>
      </xdr:nvSpPr>
      <xdr:spPr>
        <a:xfrm>
          <a:off x="3746500" y="1314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37544</xdr:rowOff>
    </xdr:from>
    <xdr:ext cx="534377" cy="259045"/>
    <xdr:sp macro="" textlink="">
      <xdr:nvSpPr>
        <xdr:cNvPr id="197" name="テキスト ボックス 196"/>
        <xdr:cNvSpPr txBox="1"/>
      </xdr:nvSpPr>
      <xdr:spPr>
        <a:xfrm>
          <a:off x="3517411" y="1323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112348</xdr:rowOff>
    </xdr:from>
    <xdr:to>
      <xdr:col>15</xdr:col>
      <xdr:colOff>101600</xdr:colOff>
      <xdr:row>77</xdr:row>
      <xdr:rowOff>42498</xdr:rowOff>
    </xdr:to>
    <xdr:sp macro="" textlink="">
      <xdr:nvSpPr>
        <xdr:cNvPr id="198" name="楕円 197"/>
        <xdr:cNvSpPr/>
      </xdr:nvSpPr>
      <xdr:spPr>
        <a:xfrm>
          <a:off x="2857500" y="131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33625</xdr:rowOff>
    </xdr:from>
    <xdr:ext cx="534377" cy="259045"/>
    <xdr:sp macro="" textlink="">
      <xdr:nvSpPr>
        <xdr:cNvPr id="199" name="テキスト ボックス 198"/>
        <xdr:cNvSpPr txBox="1"/>
      </xdr:nvSpPr>
      <xdr:spPr>
        <a:xfrm>
          <a:off x="2641111" y="1323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162705</xdr:rowOff>
    </xdr:from>
    <xdr:to>
      <xdr:col>10</xdr:col>
      <xdr:colOff>165100</xdr:colOff>
      <xdr:row>78</xdr:row>
      <xdr:rowOff>92855</xdr:rowOff>
    </xdr:to>
    <xdr:sp macro="" textlink="">
      <xdr:nvSpPr>
        <xdr:cNvPr id="200" name="楕円 199"/>
        <xdr:cNvSpPr/>
      </xdr:nvSpPr>
      <xdr:spPr>
        <a:xfrm>
          <a:off x="1968500" y="133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83982</xdr:rowOff>
    </xdr:from>
    <xdr:ext cx="534377" cy="259045"/>
    <xdr:sp macro="" textlink="">
      <xdr:nvSpPr>
        <xdr:cNvPr id="201" name="テキスト ボックス 200"/>
        <xdr:cNvSpPr txBox="1"/>
      </xdr:nvSpPr>
      <xdr:spPr>
        <a:xfrm>
          <a:off x="1752111" y="1345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29203</xdr:rowOff>
    </xdr:from>
    <xdr:to>
      <xdr:col>6</xdr:col>
      <xdr:colOff>38100</xdr:colOff>
      <xdr:row>78</xdr:row>
      <xdr:rowOff>130803</xdr:rowOff>
    </xdr:to>
    <xdr:sp macro="" textlink="">
      <xdr:nvSpPr>
        <xdr:cNvPr id="202" name="楕円 201"/>
        <xdr:cNvSpPr/>
      </xdr:nvSpPr>
      <xdr:spPr>
        <a:xfrm>
          <a:off x="1079500" y="134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121930</xdr:rowOff>
    </xdr:from>
    <xdr:ext cx="534377" cy="259045"/>
    <xdr:sp macro="" textlink="">
      <xdr:nvSpPr>
        <xdr:cNvPr id="203" name="テキスト ボックス 202"/>
        <xdr:cNvSpPr txBox="1"/>
      </xdr:nvSpPr>
      <xdr:spPr>
        <a:xfrm>
          <a:off x="863111" y="134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2" name="テキスト ボックス 211"/>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162483</xdr:rowOff>
    </xdr:from>
    <xdr:to>
      <xdr:col>24</xdr:col>
      <xdr:colOff>62865</xdr:colOff>
      <xdr:row>98</xdr:row>
      <xdr:rowOff>97104</xdr:rowOff>
    </xdr:to>
    <xdr:cxnSp macro="">
      <xdr:nvCxnSpPr>
        <xdr:cNvPr id="226" name="直線コネクタ 225"/>
        <xdr:cNvCxnSpPr/>
      </xdr:nvCxnSpPr>
      <xdr:spPr>
        <a:xfrm flipV="1">
          <a:off x="4633595" y="16107333"/>
          <a:ext cx="1270" cy="79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100931</xdr:rowOff>
    </xdr:from>
    <xdr:ext cx="534377" cy="259045"/>
    <xdr:sp macro="" textlink="">
      <xdr:nvSpPr>
        <xdr:cNvPr id="227" name="衛生費最小値テキスト"/>
        <xdr:cNvSpPr txBox="1"/>
      </xdr:nvSpPr>
      <xdr:spPr>
        <a:xfrm>
          <a:off x="4686300" y="169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97104</xdr:rowOff>
    </xdr:from>
    <xdr:to>
      <xdr:col>24</xdr:col>
      <xdr:colOff>152400</xdr:colOff>
      <xdr:row>98</xdr:row>
      <xdr:rowOff>97104</xdr:rowOff>
    </xdr:to>
    <xdr:cxnSp macro="">
      <xdr:nvCxnSpPr>
        <xdr:cNvPr id="228" name="直線コネクタ 227"/>
        <xdr:cNvCxnSpPr/>
      </xdr:nvCxnSpPr>
      <xdr:spPr>
        <a:xfrm>
          <a:off x="4546600" y="1689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109160</xdr:rowOff>
    </xdr:from>
    <xdr:ext cx="534377" cy="259045"/>
    <xdr:sp macro="" textlink="">
      <xdr:nvSpPr>
        <xdr:cNvPr id="229" name="衛生費最大値テキスト"/>
        <xdr:cNvSpPr txBox="1"/>
      </xdr:nvSpPr>
      <xdr:spPr>
        <a:xfrm>
          <a:off x="4686300" y="158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162483</xdr:rowOff>
    </xdr:from>
    <xdr:to>
      <xdr:col>24</xdr:col>
      <xdr:colOff>152400</xdr:colOff>
      <xdr:row>93</xdr:row>
      <xdr:rowOff>162483</xdr:rowOff>
    </xdr:to>
    <xdr:cxnSp macro="">
      <xdr:nvCxnSpPr>
        <xdr:cNvPr id="230" name="直線コネクタ 229"/>
        <xdr:cNvCxnSpPr/>
      </xdr:nvCxnSpPr>
      <xdr:spPr>
        <a:xfrm>
          <a:off x="4546600" y="1610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80645</xdr:rowOff>
    </xdr:from>
    <xdr:to>
      <xdr:col>24</xdr:col>
      <xdr:colOff>63500</xdr:colOff>
      <xdr:row>96</xdr:row>
      <xdr:rowOff>161570</xdr:rowOff>
    </xdr:to>
    <xdr:cxnSp macro="">
      <xdr:nvCxnSpPr>
        <xdr:cNvPr id="231" name="直線コネクタ 230"/>
        <xdr:cNvCxnSpPr/>
      </xdr:nvCxnSpPr>
      <xdr:spPr>
        <a:xfrm>
          <a:off x="3797300" y="16368395"/>
          <a:ext cx="838200" cy="2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97807</xdr:rowOff>
    </xdr:from>
    <xdr:ext cx="534377" cy="259045"/>
    <xdr:sp macro="" textlink="">
      <xdr:nvSpPr>
        <xdr:cNvPr id="232" name="衛生費平均値テキスト"/>
        <xdr:cNvSpPr txBox="1"/>
      </xdr:nvSpPr>
      <xdr:spPr>
        <a:xfrm>
          <a:off x="4686300" y="165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119380</xdr:rowOff>
    </xdr:from>
    <xdr:to>
      <xdr:col>24</xdr:col>
      <xdr:colOff>114300</xdr:colOff>
      <xdr:row>97</xdr:row>
      <xdr:rowOff>49530</xdr:rowOff>
    </xdr:to>
    <xdr:sp macro="" textlink="">
      <xdr:nvSpPr>
        <xdr:cNvPr id="233" name="フローチャート: 判断 232"/>
        <xdr:cNvSpPr/>
      </xdr:nvSpPr>
      <xdr:spPr>
        <a:xfrm>
          <a:off x="45847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13894</xdr:rowOff>
    </xdr:from>
    <xdr:to>
      <xdr:col>19</xdr:col>
      <xdr:colOff>177800</xdr:colOff>
      <xdr:row>95</xdr:row>
      <xdr:rowOff>80645</xdr:rowOff>
    </xdr:to>
    <xdr:cxnSp macro="">
      <xdr:nvCxnSpPr>
        <xdr:cNvPr id="234" name="直線コネクタ 233"/>
        <xdr:cNvCxnSpPr/>
      </xdr:nvCxnSpPr>
      <xdr:spPr>
        <a:xfrm>
          <a:off x="2908300" y="15615844"/>
          <a:ext cx="889000" cy="75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117094</xdr:rowOff>
    </xdr:from>
    <xdr:to>
      <xdr:col>20</xdr:col>
      <xdr:colOff>38100</xdr:colOff>
      <xdr:row>97</xdr:row>
      <xdr:rowOff>47244</xdr:rowOff>
    </xdr:to>
    <xdr:sp macro="" textlink="">
      <xdr:nvSpPr>
        <xdr:cNvPr id="235" name="フローチャート: 判断 234"/>
        <xdr:cNvSpPr/>
      </xdr:nvSpPr>
      <xdr:spPr>
        <a:xfrm>
          <a:off x="3746500" y="1657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38371</xdr:rowOff>
    </xdr:from>
    <xdr:ext cx="534377" cy="259045"/>
    <xdr:sp macro="" textlink="">
      <xdr:nvSpPr>
        <xdr:cNvPr id="236" name="テキスト ボックス 235"/>
        <xdr:cNvSpPr txBox="1"/>
      </xdr:nvSpPr>
      <xdr:spPr>
        <a:xfrm>
          <a:off x="3517411" y="1666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13894</xdr:rowOff>
    </xdr:from>
    <xdr:to>
      <xdr:col>15</xdr:col>
      <xdr:colOff>50800</xdr:colOff>
      <xdr:row>91</xdr:row>
      <xdr:rowOff>80569</xdr:rowOff>
    </xdr:to>
    <xdr:cxnSp macro="">
      <xdr:nvCxnSpPr>
        <xdr:cNvPr id="237" name="直線コネクタ 236"/>
        <xdr:cNvCxnSpPr/>
      </xdr:nvCxnSpPr>
      <xdr:spPr>
        <a:xfrm flipV="1">
          <a:off x="2019300" y="1561584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9500</xdr:rowOff>
    </xdr:from>
    <xdr:to>
      <xdr:col>15</xdr:col>
      <xdr:colOff>101600</xdr:colOff>
      <xdr:row>96</xdr:row>
      <xdr:rowOff>111100</xdr:rowOff>
    </xdr:to>
    <xdr:sp macro="" textlink="">
      <xdr:nvSpPr>
        <xdr:cNvPr id="238" name="フローチャート: 判断 237"/>
        <xdr:cNvSpPr/>
      </xdr:nvSpPr>
      <xdr:spPr>
        <a:xfrm>
          <a:off x="2857500" y="164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102227</xdr:rowOff>
    </xdr:from>
    <xdr:ext cx="534377" cy="259045"/>
    <xdr:sp macro="" textlink="">
      <xdr:nvSpPr>
        <xdr:cNvPr id="239" name="テキスト ボックス 238"/>
        <xdr:cNvSpPr txBox="1"/>
      </xdr:nvSpPr>
      <xdr:spPr>
        <a:xfrm>
          <a:off x="2641111" y="165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80569</xdr:rowOff>
    </xdr:from>
    <xdr:to>
      <xdr:col>10</xdr:col>
      <xdr:colOff>114300</xdr:colOff>
      <xdr:row>94</xdr:row>
      <xdr:rowOff>5435</xdr:rowOff>
    </xdr:to>
    <xdr:cxnSp macro="">
      <xdr:nvCxnSpPr>
        <xdr:cNvPr id="240" name="直線コネクタ 239"/>
        <xdr:cNvCxnSpPr/>
      </xdr:nvCxnSpPr>
      <xdr:spPr>
        <a:xfrm flipV="1">
          <a:off x="1130300" y="15682519"/>
          <a:ext cx="889000" cy="43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109702</xdr:rowOff>
    </xdr:from>
    <xdr:to>
      <xdr:col>10</xdr:col>
      <xdr:colOff>165100</xdr:colOff>
      <xdr:row>97</xdr:row>
      <xdr:rowOff>39852</xdr:rowOff>
    </xdr:to>
    <xdr:sp macro="" textlink="">
      <xdr:nvSpPr>
        <xdr:cNvPr id="241" name="フローチャート: 判断 240"/>
        <xdr:cNvSpPr/>
      </xdr:nvSpPr>
      <xdr:spPr>
        <a:xfrm>
          <a:off x="19685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30979</xdr:rowOff>
    </xdr:from>
    <xdr:ext cx="534377" cy="259045"/>
    <xdr:sp macro="" textlink="">
      <xdr:nvSpPr>
        <xdr:cNvPr id="242" name="テキスト ボックス 241"/>
        <xdr:cNvSpPr txBox="1"/>
      </xdr:nvSpPr>
      <xdr:spPr>
        <a:xfrm>
          <a:off x="1752111" y="166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61392</xdr:rowOff>
    </xdr:from>
    <xdr:to>
      <xdr:col>6</xdr:col>
      <xdr:colOff>38100</xdr:colOff>
      <xdr:row>96</xdr:row>
      <xdr:rowOff>162992</xdr:rowOff>
    </xdr:to>
    <xdr:sp macro="" textlink="">
      <xdr:nvSpPr>
        <xdr:cNvPr id="243" name="フローチャート: 判断 242"/>
        <xdr:cNvSpPr/>
      </xdr:nvSpPr>
      <xdr:spPr>
        <a:xfrm>
          <a:off x="1079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154119</xdr:rowOff>
    </xdr:from>
    <xdr:ext cx="534377" cy="259045"/>
    <xdr:sp macro="" textlink="">
      <xdr:nvSpPr>
        <xdr:cNvPr id="244" name="テキスト ボックス 243"/>
        <xdr:cNvSpPr txBox="1"/>
      </xdr:nvSpPr>
      <xdr:spPr>
        <a:xfrm>
          <a:off x="863111"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110770</xdr:rowOff>
    </xdr:from>
    <xdr:to>
      <xdr:col>24</xdr:col>
      <xdr:colOff>114300</xdr:colOff>
      <xdr:row>97</xdr:row>
      <xdr:rowOff>40920</xdr:rowOff>
    </xdr:to>
    <xdr:sp macro="" textlink="">
      <xdr:nvSpPr>
        <xdr:cNvPr id="250" name="楕円 249"/>
        <xdr:cNvSpPr/>
      </xdr:nvSpPr>
      <xdr:spPr>
        <a:xfrm>
          <a:off x="4584700" y="165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133647</xdr:rowOff>
    </xdr:from>
    <xdr:ext cx="534377" cy="259045"/>
    <xdr:sp macro="" textlink="">
      <xdr:nvSpPr>
        <xdr:cNvPr id="251" name="衛生費該当値テキスト"/>
        <xdr:cNvSpPr txBox="1"/>
      </xdr:nvSpPr>
      <xdr:spPr>
        <a:xfrm>
          <a:off x="4686300" y="164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29845</xdr:rowOff>
    </xdr:from>
    <xdr:to>
      <xdr:col>20</xdr:col>
      <xdr:colOff>38100</xdr:colOff>
      <xdr:row>95</xdr:row>
      <xdr:rowOff>131445</xdr:rowOff>
    </xdr:to>
    <xdr:sp macro="" textlink="">
      <xdr:nvSpPr>
        <xdr:cNvPr id="252" name="楕円 251"/>
        <xdr:cNvSpPr/>
      </xdr:nvSpPr>
      <xdr:spPr>
        <a:xfrm>
          <a:off x="3746500" y="163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147972</xdr:rowOff>
    </xdr:from>
    <xdr:ext cx="534377" cy="259045"/>
    <xdr:sp macro="" textlink="">
      <xdr:nvSpPr>
        <xdr:cNvPr id="253" name="テキスト ボックス 252"/>
        <xdr:cNvSpPr txBox="1"/>
      </xdr:nvSpPr>
      <xdr:spPr>
        <a:xfrm>
          <a:off x="35174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134544</xdr:rowOff>
    </xdr:from>
    <xdr:to>
      <xdr:col>15</xdr:col>
      <xdr:colOff>101600</xdr:colOff>
      <xdr:row>91</xdr:row>
      <xdr:rowOff>64694</xdr:rowOff>
    </xdr:to>
    <xdr:sp macro="" textlink="">
      <xdr:nvSpPr>
        <xdr:cNvPr id="254" name="楕円 253"/>
        <xdr:cNvSpPr/>
      </xdr:nvSpPr>
      <xdr:spPr>
        <a:xfrm>
          <a:off x="2857500" y="1556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81221</xdr:rowOff>
    </xdr:from>
    <xdr:ext cx="534377" cy="259045"/>
    <xdr:sp macro="" textlink="">
      <xdr:nvSpPr>
        <xdr:cNvPr id="255" name="テキスト ボックス 254"/>
        <xdr:cNvSpPr txBox="1"/>
      </xdr:nvSpPr>
      <xdr:spPr>
        <a:xfrm>
          <a:off x="2641111" y="153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29769</xdr:rowOff>
    </xdr:from>
    <xdr:to>
      <xdr:col>10</xdr:col>
      <xdr:colOff>165100</xdr:colOff>
      <xdr:row>91</xdr:row>
      <xdr:rowOff>131369</xdr:rowOff>
    </xdr:to>
    <xdr:sp macro="" textlink="">
      <xdr:nvSpPr>
        <xdr:cNvPr id="256" name="楕円 255"/>
        <xdr:cNvSpPr/>
      </xdr:nvSpPr>
      <xdr:spPr>
        <a:xfrm>
          <a:off x="1968500" y="156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147896</xdr:rowOff>
    </xdr:from>
    <xdr:ext cx="534377" cy="259045"/>
    <xdr:sp macro="" textlink="">
      <xdr:nvSpPr>
        <xdr:cNvPr id="257" name="テキスト ボックス 256"/>
        <xdr:cNvSpPr txBox="1"/>
      </xdr:nvSpPr>
      <xdr:spPr>
        <a:xfrm>
          <a:off x="1752111" y="1540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126085</xdr:rowOff>
    </xdr:from>
    <xdr:to>
      <xdr:col>6</xdr:col>
      <xdr:colOff>38100</xdr:colOff>
      <xdr:row>94</xdr:row>
      <xdr:rowOff>56235</xdr:rowOff>
    </xdr:to>
    <xdr:sp macro="" textlink="">
      <xdr:nvSpPr>
        <xdr:cNvPr id="258" name="楕円 257"/>
        <xdr:cNvSpPr/>
      </xdr:nvSpPr>
      <xdr:spPr>
        <a:xfrm>
          <a:off x="1079500" y="160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72762</xdr:rowOff>
    </xdr:from>
    <xdr:ext cx="534377" cy="259045"/>
    <xdr:sp macro="" textlink="">
      <xdr:nvSpPr>
        <xdr:cNvPr id="259" name="テキスト ボックス 258"/>
        <xdr:cNvSpPr txBox="1"/>
      </xdr:nvSpPr>
      <xdr:spPr>
        <a:xfrm>
          <a:off x="863111" y="158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8" name="テキスト ボックス 267"/>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70" name="テキスト ボックス 269"/>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2" name="テキスト ボックス 271"/>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34290</xdr:rowOff>
    </xdr:from>
    <xdr:to>
      <xdr:col>54</xdr:col>
      <xdr:colOff>189865</xdr:colOff>
      <xdr:row>37</xdr:row>
      <xdr:rowOff>153670</xdr:rowOff>
    </xdr:to>
    <xdr:cxnSp macro="">
      <xdr:nvCxnSpPr>
        <xdr:cNvPr id="282" name="直線コネクタ 281"/>
        <xdr:cNvCxnSpPr/>
      </xdr:nvCxnSpPr>
      <xdr:spPr>
        <a:xfrm flipV="1">
          <a:off x="10475595" y="5349240"/>
          <a:ext cx="1270" cy="11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157497</xdr:rowOff>
    </xdr:from>
    <xdr:ext cx="378565" cy="259045"/>
    <xdr:sp macro="" textlink="">
      <xdr:nvSpPr>
        <xdr:cNvPr id="283" name="労働費最小値テキスト"/>
        <xdr:cNvSpPr txBox="1"/>
      </xdr:nvSpPr>
      <xdr:spPr>
        <a:xfrm>
          <a:off x="10528300" y="65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153670</xdr:rowOff>
    </xdr:from>
    <xdr:to>
      <xdr:col>55</xdr:col>
      <xdr:colOff>88900</xdr:colOff>
      <xdr:row>37</xdr:row>
      <xdr:rowOff>153670</xdr:rowOff>
    </xdr:to>
    <xdr:cxnSp macro="">
      <xdr:nvCxnSpPr>
        <xdr:cNvPr id="284" name="直線コネクタ 283"/>
        <xdr:cNvCxnSpPr/>
      </xdr:nvCxnSpPr>
      <xdr:spPr>
        <a:xfrm>
          <a:off x="10388600" y="649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152417</xdr:rowOff>
    </xdr:from>
    <xdr:ext cx="469744" cy="259045"/>
    <xdr:sp macro="" textlink="">
      <xdr:nvSpPr>
        <xdr:cNvPr id="285" name="労働費最大値テキスト"/>
        <xdr:cNvSpPr txBox="1"/>
      </xdr:nvSpPr>
      <xdr:spPr>
        <a:xfrm>
          <a:off x="10528300" y="51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34290</xdr:rowOff>
    </xdr:from>
    <xdr:to>
      <xdr:col>55</xdr:col>
      <xdr:colOff>88900</xdr:colOff>
      <xdr:row>31</xdr:row>
      <xdr:rowOff>34290</xdr:rowOff>
    </xdr:to>
    <xdr:cxnSp macro="">
      <xdr:nvCxnSpPr>
        <xdr:cNvPr id="286" name="直線コネクタ 285"/>
        <xdr:cNvCxnSpPr/>
      </xdr:nvCxnSpPr>
      <xdr:spPr>
        <a:xfrm>
          <a:off x="10388600" y="53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153670</xdr:rowOff>
    </xdr:from>
    <xdr:to>
      <xdr:col>55</xdr:col>
      <xdr:colOff>0</xdr:colOff>
      <xdr:row>38</xdr:row>
      <xdr:rowOff>17780</xdr:rowOff>
    </xdr:to>
    <xdr:cxnSp macro="">
      <xdr:nvCxnSpPr>
        <xdr:cNvPr id="287" name="直線コネクタ 286"/>
        <xdr:cNvCxnSpPr/>
      </xdr:nvCxnSpPr>
      <xdr:spPr>
        <a:xfrm flipV="1">
          <a:off x="9639300" y="649732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30497</xdr:rowOff>
    </xdr:from>
    <xdr:ext cx="469744" cy="259045"/>
    <xdr:sp macro="" textlink="">
      <xdr:nvSpPr>
        <xdr:cNvPr id="288" name="労働費平均値テキスト"/>
        <xdr:cNvSpPr txBox="1"/>
      </xdr:nvSpPr>
      <xdr:spPr>
        <a:xfrm>
          <a:off x="10528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7620</xdr:rowOff>
    </xdr:from>
    <xdr:to>
      <xdr:col>55</xdr:col>
      <xdr:colOff>50800</xdr:colOff>
      <xdr:row>35</xdr:row>
      <xdr:rowOff>109220</xdr:rowOff>
    </xdr:to>
    <xdr:sp macro="" textlink="">
      <xdr:nvSpPr>
        <xdr:cNvPr id="289" name="フローチャート: 判断 288"/>
        <xdr:cNvSpPr/>
      </xdr:nvSpPr>
      <xdr:spPr>
        <a:xfrm>
          <a:off x="10426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165100</xdr:rowOff>
    </xdr:from>
    <xdr:to>
      <xdr:col>50</xdr:col>
      <xdr:colOff>114300</xdr:colOff>
      <xdr:row>38</xdr:row>
      <xdr:rowOff>17780</xdr:rowOff>
    </xdr:to>
    <xdr:cxnSp macro="">
      <xdr:nvCxnSpPr>
        <xdr:cNvPr id="290" name="直線コネクタ 289"/>
        <xdr:cNvCxnSpPr/>
      </xdr:nvCxnSpPr>
      <xdr:spPr>
        <a:xfrm>
          <a:off x="8750300" y="6508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140970</xdr:rowOff>
    </xdr:from>
    <xdr:to>
      <xdr:col>50</xdr:col>
      <xdr:colOff>165100</xdr:colOff>
      <xdr:row>35</xdr:row>
      <xdr:rowOff>71120</xdr:rowOff>
    </xdr:to>
    <xdr:sp macro="" textlink="">
      <xdr:nvSpPr>
        <xdr:cNvPr id="291" name="フローチャート: 判断 290"/>
        <xdr:cNvSpPr/>
      </xdr:nvSpPr>
      <xdr:spPr>
        <a:xfrm>
          <a:off x="9588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87647</xdr:rowOff>
    </xdr:from>
    <xdr:ext cx="469744" cy="259045"/>
    <xdr:sp macro="" textlink="">
      <xdr:nvSpPr>
        <xdr:cNvPr id="292" name="テキスト ボックス 291"/>
        <xdr:cNvSpPr txBox="1"/>
      </xdr:nvSpPr>
      <xdr:spPr>
        <a:xfrm>
          <a:off x="9391728" y="57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170180</xdr:rowOff>
    </xdr:from>
    <xdr:to>
      <xdr:col>45</xdr:col>
      <xdr:colOff>177800</xdr:colOff>
      <xdr:row>37</xdr:row>
      <xdr:rowOff>165100</xdr:rowOff>
    </xdr:to>
    <xdr:cxnSp macro="">
      <xdr:nvCxnSpPr>
        <xdr:cNvPr id="293" name="直線コネクタ 292"/>
        <xdr:cNvCxnSpPr/>
      </xdr:nvCxnSpPr>
      <xdr:spPr>
        <a:xfrm>
          <a:off x="7861300" y="6342380"/>
          <a:ext cx="88900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86360</xdr:rowOff>
    </xdr:from>
    <xdr:to>
      <xdr:col>46</xdr:col>
      <xdr:colOff>38100</xdr:colOff>
      <xdr:row>35</xdr:row>
      <xdr:rowOff>16510</xdr:rowOff>
    </xdr:to>
    <xdr:sp macro="" textlink="">
      <xdr:nvSpPr>
        <xdr:cNvPr id="294" name="フローチャート: 判断 293"/>
        <xdr:cNvSpPr/>
      </xdr:nvSpPr>
      <xdr:spPr>
        <a:xfrm>
          <a:off x="8699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33037</xdr:rowOff>
    </xdr:from>
    <xdr:ext cx="469744" cy="259045"/>
    <xdr:sp macro="" textlink="">
      <xdr:nvSpPr>
        <xdr:cNvPr id="295" name="テキスト ボックス 294"/>
        <xdr:cNvSpPr txBox="1"/>
      </xdr:nvSpPr>
      <xdr:spPr>
        <a:xfrm>
          <a:off x="8515428"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21590</xdr:rowOff>
    </xdr:from>
    <xdr:to>
      <xdr:col>41</xdr:col>
      <xdr:colOff>50800</xdr:colOff>
      <xdr:row>36</xdr:row>
      <xdr:rowOff>170180</xdr:rowOff>
    </xdr:to>
    <xdr:cxnSp macro="">
      <xdr:nvCxnSpPr>
        <xdr:cNvPr id="296" name="直線コネクタ 295"/>
        <xdr:cNvCxnSpPr/>
      </xdr:nvCxnSpPr>
      <xdr:spPr>
        <a:xfrm>
          <a:off x="6972300" y="5336540"/>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162560</xdr:rowOff>
    </xdr:from>
    <xdr:to>
      <xdr:col>41</xdr:col>
      <xdr:colOff>101600</xdr:colOff>
      <xdr:row>32</xdr:row>
      <xdr:rowOff>92710</xdr:rowOff>
    </xdr:to>
    <xdr:sp macro="" textlink="">
      <xdr:nvSpPr>
        <xdr:cNvPr id="297" name="フローチャート: 判断 296"/>
        <xdr:cNvSpPr/>
      </xdr:nvSpPr>
      <xdr:spPr>
        <a:xfrm>
          <a:off x="7810500" y="547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109237</xdr:rowOff>
    </xdr:from>
    <xdr:ext cx="469744" cy="259045"/>
    <xdr:sp macro="" textlink="">
      <xdr:nvSpPr>
        <xdr:cNvPr id="298" name="テキスト ボックス 297"/>
        <xdr:cNvSpPr txBox="1"/>
      </xdr:nvSpPr>
      <xdr:spPr>
        <a:xfrm>
          <a:off x="7626428" y="52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120650</xdr:rowOff>
    </xdr:from>
    <xdr:to>
      <xdr:col>36</xdr:col>
      <xdr:colOff>165100</xdr:colOff>
      <xdr:row>30</xdr:row>
      <xdr:rowOff>50800</xdr:rowOff>
    </xdr:to>
    <xdr:sp macro="" textlink="">
      <xdr:nvSpPr>
        <xdr:cNvPr id="299" name="フローチャート: 判断 298"/>
        <xdr:cNvSpPr/>
      </xdr:nvSpPr>
      <xdr:spPr>
        <a:xfrm>
          <a:off x="6921500" y="50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67327</xdr:rowOff>
    </xdr:from>
    <xdr:ext cx="469744" cy="259045"/>
    <xdr:sp macro="" textlink="">
      <xdr:nvSpPr>
        <xdr:cNvPr id="300" name="テキスト ボックス 299"/>
        <xdr:cNvSpPr txBox="1"/>
      </xdr:nvSpPr>
      <xdr:spPr>
        <a:xfrm>
          <a:off x="6737428"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102870</xdr:rowOff>
    </xdr:from>
    <xdr:to>
      <xdr:col>55</xdr:col>
      <xdr:colOff>50800</xdr:colOff>
      <xdr:row>38</xdr:row>
      <xdr:rowOff>33020</xdr:rowOff>
    </xdr:to>
    <xdr:sp macro="" textlink="">
      <xdr:nvSpPr>
        <xdr:cNvPr id="306" name="楕円 305"/>
        <xdr:cNvSpPr/>
      </xdr:nvSpPr>
      <xdr:spPr>
        <a:xfrm>
          <a:off x="104267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17797</xdr:rowOff>
    </xdr:from>
    <xdr:ext cx="378565" cy="259045"/>
    <xdr:sp macro="" textlink="">
      <xdr:nvSpPr>
        <xdr:cNvPr id="307" name="労働費該当値テキスト"/>
        <xdr:cNvSpPr txBox="1"/>
      </xdr:nvSpPr>
      <xdr:spPr>
        <a:xfrm>
          <a:off x="10528300" y="636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138430</xdr:rowOff>
    </xdr:from>
    <xdr:to>
      <xdr:col>50</xdr:col>
      <xdr:colOff>165100</xdr:colOff>
      <xdr:row>38</xdr:row>
      <xdr:rowOff>68580</xdr:rowOff>
    </xdr:to>
    <xdr:sp macro="" textlink="">
      <xdr:nvSpPr>
        <xdr:cNvPr id="308" name="楕円 307"/>
        <xdr:cNvSpPr/>
      </xdr:nvSpPr>
      <xdr:spPr>
        <a:xfrm>
          <a:off x="9588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59707</xdr:rowOff>
    </xdr:from>
    <xdr:ext cx="378565" cy="259045"/>
    <xdr:sp macro="" textlink="">
      <xdr:nvSpPr>
        <xdr:cNvPr id="309" name="テキスト ボックス 308"/>
        <xdr:cNvSpPr txBox="1"/>
      </xdr:nvSpPr>
      <xdr:spPr>
        <a:xfrm>
          <a:off x="9437317"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114300</xdr:rowOff>
    </xdr:from>
    <xdr:to>
      <xdr:col>46</xdr:col>
      <xdr:colOff>38100</xdr:colOff>
      <xdr:row>38</xdr:row>
      <xdr:rowOff>44450</xdr:rowOff>
    </xdr:to>
    <xdr:sp macro="" textlink="">
      <xdr:nvSpPr>
        <xdr:cNvPr id="310" name="楕円 309"/>
        <xdr:cNvSpPr/>
      </xdr:nvSpPr>
      <xdr:spPr>
        <a:xfrm>
          <a:off x="8699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35577</xdr:rowOff>
    </xdr:from>
    <xdr:ext cx="378565" cy="259045"/>
    <xdr:sp macro="" textlink="">
      <xdr:nvSpPr>
        <xdr:cNvPr id="311" name="テキスト ボックス 310"/>
        <xdr:cNvSpPr txBox="1"/>
      </xdr:nvSpPr>
      <xdr:spPr>
        <a:xfrm>
          <a:off x="8561017" y="655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119380</xdr:rowOff>
    </xdr:from>
    <xdr:to>
      <xdr:col>41</xdr:col>
      <xdr:colOff>101600</xdr:colOff>
      <xdr:row>37</xdr:row>
      <xdr:rowOff>49530</xdr:rowOff>
    </xdr:to>
    <xdr:sp macro="" textlink="">
      <xdr:nvSpPr>
        <xdr:cNvPr id="312" name="楕円 311"/>
        <xdr:cNvSpPr/>
      </xdr:nvSpPr>
      <xdr:spPr>
        <a:xfrm>
          <a:off x="7810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40657</xdr:rowOff>
    </xdr:from>
    <xdr:ext cx="378565" cy="259045"/>
    <xdr:sp macro="" textlink="">
      <xdr:nvSpPr>
        <xdr:cNvPr id="313" name="テキスト ボックス 312"/>
        <xdr:cNvSpPr txBox="1"/>
      </xdr:nvSpPr>
      <xdr:spPr>
        <a:xfrm>
          <a:off x="7672017" y="638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142240</xdr:rowOff>
    </xdr:from>
    <xdr:to>
      <xdr:col>36</xdr:col>
      <xdr:colOff>165100</xdr:colOff>
      <xdr:row>31</xdr:row>
      <xdr:rowOff>72390</xdr:rowOff>
    </xdr:to>
    <xdr:sp macro="" textlink="">
      <xdr:nvSpPr>
        <xdr:cNvPr id="314" name="楕円 313"/>
        <xdr:cNvSpPr/>
      </xdr:nvSpPr>
      <xdr:spPr>
        <a:xfrm>
          <a:off x="6921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63517</xdr:rowOff>
    </xdr:from>
    <xdr:ext cx="469744" cy="259045"/>
    <xdr:sp macro="" textlink="">
      <xdr:nvSpPr>
        <xdr:cNvPr id="315" name="テキスト ボックス 314"/>
        <xdr:cNvSpPr txBox="1"/>
      </xdr:nvSpPr>
      <xdr:spPr>
        <a:xfrm>
          <a:off x="6737428" y="53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121608</xdr:rowOff>
    </xdr:from>
    <xdr:to>
      <xdr:col>54</xdr:col>
      <xdr:colOff>189865</xdr:colOff>
      <xdr:row>59</xdr:row>
      <xdr:rowOff>128825</xdr:rowOff>
    </xdr:to>
    <xdr:cxnSp macro="">
      <xdr:nvCxnSpPr>
        <xdr:cNvPr id="340" name="直線コネクタ 339"/>
        <xdr:cNvCxnSpPr/>
      </xdr:nvCxnSpPr>
      <xdr:spPr>
        <a:xfrm flipV="1">
          <a:off x="10475595" y="8694108"/>
          <a:ext cx="1270" cy="15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132652</xdr:rowOff>
    </xdr:from>
    <xdr:ext cx="469744" cy="259045"/>
    <xdr:sp macro="" textlink="">
      <xdr:nvSpPr>
        <xdr:cNvPr id="341" name="農林水産業費最小値テキスト"/>
        <xdr:cNvSpPr txBox="1"/>
      </xdr:nvSpPr>
      <xdr:spPr>
        <a:xfrm>
          <a:off x="10528300" y="102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128825</xdr:rowOff>
    </xdr:from>
    <xdr:to>
      <xdr:col>55</xdr:col>
      <xdr:colOff>88900</xdr:colOff>
      <xdr:row>59</xdr:row>
      <xdr:rowOff>128825</xdr:rowOff>
    </xdr:to>
    <xdr:cxnSp macro="">
      <xdr:nvCxnSpPr>
        <xdr:cNvPr id="342" name="直線コネクタ 341"/>
        <xdr:cNvCxnSpPr/>
      </xdr:nvCxnSpPr>
      <xdr:spPr>
        <a:xfrm>
          <a:off x="10388600" y="102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68285</xdr:rowOff>
    </xdr:from>
    <xdr:ext cx="534377" cy="259045"/>
    <xdr:sp macro="" textlink="">
      <xdr:nvSpPr>
        <xdr:cNvPr id="343" name="農林水産業費最大値テキスト"/>
        <xdr:cNvSpPr txBox="1"/>
      </xdr:nvSpPr>
      <xdr:spPr>
        <a:xfrm>
          <a:off x="10528300" y="84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121608</xdr:rowOff>
    </xdr:from>
    <xdr:to>
      <xdr:col>55</xdr:col>
      <xdr:colOff>88900</xdr:colOff>
      <xdr:row>50</xdr:row>
      <xdr:rowOff>121608</xdr:rowOff>
    </xdr:to>
    <xdr:cxnSp macro="">
      <xdr:nvCxnSpPr>
        <xdr:cNvPr id="344" name="直線コネクタ 343"/>
        <xdr:cNvCxnSpPr/>
      </xdr:nvCxnSpPr>
      <xdr:spPr>
        <a:xfrm>
          <a:off x="10388600" y="869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16550</xdr:rowOff>
    </xdr:from>
    <xdr:to>
      <xdr:col>55</xdr:col>
      <xdr:colOff>0</xdr:colOff>
      <xdr:row>59</xdr:row>
      <xdr:rowOff>128825</xdr:rowOff>
    </xdr:to>
    <xdr:cxnSp macro="">
      <xdr:nvCxnSpPr>
        <xdr:cNvPr id="345" name="直線コネクタ 344"/>
        <xdr:cNvCxnSpPr/>
      </xdr:nvCxnSpPr>
      <xdr:spPr>
        <a:xfrm>
          <a:off x="9639300" y="10132100"/>
          <a:ext cx="838200" cy="1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121803</xdr:rowOff>
    </xdr:from>
    <xdr:ext cx="534377" cy="259045"/>
    <xdr:sp macro="" textlink="">
      <xdr:nvSpPr>
        <xdr:cNvPr id="346" name="農林水産業費平均値テキスト"/>
        <xdr:cNvSpPr txBox="1"/>
      </xdr:nvSpPr>
      <xdr:spPr>
        <a:xfrm>
          <a:off x="10528300" y="9037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98926</xdr:rowOff>
    </xdr:from>
    <xdr:to>
      <xdr:col>55</xdr:col>
      <xdr:colOff>50800</xdr:colOff>
      <xdr:row>54</xdr:row>
      <xdr:rowOff>29076</xdr:rowOff>
    </xdr:to>
    <xdr:sp macro="" textlink="">
      <xdr:nvSpPr>
        <xdr:cNvPr id="347" name="フローチャート: 判断 346"/>
        <xdr:cNvSpPr/>
      </xdr:nvSpPr>
      <xdr:spPr>
        <a:xfrm>
          <a:off x="104267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16550</xdr:rowOff>
    </xdr:from>
    <xdr:to>
      <xdr:col>50</xdr:col>
      <xdr:colOff>114300</xdr:colOff>
      <xdr:row>59</xdr:row>
      <xdr:rowOff>131470</xdr:rowOff>
    </xdr:to>
    <xdr:cxnSp macro="">
      <xdr:nvCxnSpPr>
        <xdr:cNvPr id="348" name="直線コネクタ 347"/>
        <xdr:cNvCxnSpPr/>
      </xdr:nvCxnSpPr>
      <xdr:spPr>
        <a:xfrm flipV="1">
          <a:off x="8750300" y="10132100"/>
          <a:ext cx="889000" cy="1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24239</xdr:rowOff>
    </xdr:from>
    <xdr:to>
      <xdr:col>50</xdr:col>
      <xdr:colOff>165100</xdr:colOff>
      <xdr:row>54</xdr:row>
      <xdr:rowOff>125839</xdr:rowOff>
    </xdr:to>
    <xdr:sp macro="" textlink="">
      <xdr:nvSpPr>
        <xdr:cNvPr id="349" name="フローチャート: 判断 348"/>
        <xdr:cNvSpPr/>
      </xdr:nvSpPr>
      <xdr:spPr>
        <a:xfrm>
          <a:off x="9588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142366</xdr:rowOff>
    </xdr:from>
    <xdr:ext cx="534377" cy="259045"/>
    <xdr:sp macro="" textlink="">
      <xdr:nvSpPr>
        <xdr:cNvPr id="350" name="テキスト ボックス 349"/>
        <xdr:cNvSpPr txBox="1"/>
      </xdr:nvSpPr>
      <xdr:spPr>
        <a:xfrm>
          <a:off x="9359411" y="90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65242</xdr:rowOff>
    </xdr:from>
    <xdr:to>
      <xdr:col>45</xdr:col>
      <xdr:colOff>177800</xdr:colOff>
      <xdr:row>59</xdr:row>
      <xdr:rowOff>131470</xdr:rowOff>
    </xdr:to>
    <xdr:cxnSp macro="">
      <xdr:nvCxnSpPr>
        <xdr:cNvPr id="351" name="直線コネクタ 350"/>
        <xdr:cNvCxnSpPr/>
      </xdr:nvCxnSpPr>
      <xdr:spPr>
        <a:xfrm>
          <a:off x="7861300" y="10180792"/>
          <a:ext cx="8890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63166</xdr:rowOff>
    </xdr:from>
    <xdr:to>
      <xdr:col>46</xdr:col>
      <xdr:colOff>38100</xdr:colOff>
      <xdr:row>54</xdr:row>
      <xdr:rowOff>164766</xdr:rowOff>
    </xdr:to>
    <xdr:sp macro="" textlink="">
      <xdr:nvSpPr>
        <xdr:cNvPr id="352" name="フローチャート: 判断 351"/>
        <xdr:cNvSpPr/>
      </xdr:nvSpPr>
      <xdr:spPr>
        <a:xfrm>
          <a:off x="8699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9843</xdr:rowOff>
    </xdr:from>
    <xdr:ext cx="534377" cy="259045"/>
    <xdr:sp macro="" textlink="">
      <xdr:nvSpPr>
        <xdr:cNvPr id="353" name="テキスト ボックス 352"/>
        <xdr:cNvSpPr txBox="1"/>
      </xdr:nvSpPr>
      <xdr:spPr>
        <a:xfrm>
          <a:off x="8483111" y="90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80754</xdr:rowOff>
    </xdr:from>
    <xdr:to>
      <xdr:col>41</xdr:col>
      <xdr:colOff>50800</xdr:colOff>
      <xdr:row>59</xdr:row>
      <xdr:rowOff>65242</xdr:rowOff>
    </xdr:to>
    <xdr:cxnSp macro="">
      <xdr:nvCxnSpPr>
        <xdr:cNvPr id="354" name="直線コネクタ 353"/>
        <xdr:cNvCxnSpPr/>
      </xdr:nvCxnSpPr>
      <xdr:spPr>
        <a:xfrm>
          <a:off x="6972300" y="10024854"/>
          <a:ext cx="889000" cy="1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24598</xdr:rowOff>
    </xdr:from>
    <xdr:to>
      <xdr:col>41</xdr:col>
      <xdr:colOff>101600</xdr:colOff>
      <xdr:row>55</xdr:row>
      <xdr:rowOff>126198</xdr:rowOff>
    </xdr:to>
    <xdr:sp macro="" textlink="">
      <xdr:nvSpPr>
        <xdr:cNvPr id="355" name="フローチャート: 判断 354"/>
        <xdr:cNvSpPr/>
      </xdr:nvSpPr>
      <xdr:spPr>
        <a:xfrm>
          <a:off x="7810500" y="94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142725</xdr:rowOff>
    </xdr:from>
    <xdr:ext cx="534377" cy="259045"/>
    <xdr:sp macro="" textlink="">
      <xdr:nvSpPr>
        <xdr:cNvPr id="356" name="テキスト ボックス 355"/>
        <xdr:cNvSpPr txBox="1"/>
      </xdr:nvSpPr>
      <xdr:spPr>
        <a:xfrm>
          <a:off x="7594111" y="92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83055</xdr:rowOff>
    </xdr:from>
    <xdr:to>
      <xdr:col>36</xdr:col>
      <xdr:colOff>165100</xdr:colOff>
      <xdr:row>56</xdr:row>
      <xdr:rowOff>13205</xdr:rowOff>
    </xdr:to>
    <xdr:sp macro="" textlink="">
      <xdr:nvSpPr>
        <xdr:cNvPr id="357" name="フローチャート: 判断 356"/>
        <xdr:cNvSpPr/>
      </xdr:nvSpPr>
      <xdr:spPr>
        <a:xfrm>
          <a:off x="6921500" y="951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29732</xdr:rowOff>
    </xdr:from>
    <xdr:ext cx="534377" cy="259045"/>
    <xdr:sp macro="" textlink="">
      <xdr:nvSpPr>
        <xdr:cNvPr id="358" name="テキスト ボックス 357"/>
        <xdr:cNvSpPr txBox="1"/>
      </xdr:nvSpPr>
      <xdr:spPr>
        <a:xfrm>
          <a:off x="6705111" y="928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78025</xdr:rowOff>
    </xdr:from>
    <xdr:to>
      <xdr:col>55</xdr:col>
      <xdr:colOff>50800</xdr:colOff>
      <xdr:row>60</xdr:row>
      <xdr:rowOff>8175</xdr:rowOff>
    </xdr:to>
    <xdr:sp macro="" textlink="">
      <xdr:nvSpPr>
        <xdr:cNvPr id="364" name="楕円 363"/>
        <xdr:cNvSpPr/>
      </xdr:nvSpPr>
      <xdr:spPr>
        <a:xfrm>
          <a:off x="10426700" y="101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164402</xdr:rowOff>
    </xdr:from>
    <xdr:ext cx="469744" cy="259045"/>
    <xdr:sp macro="" textlink="">
      <xdr:nvSpPr>
        <xdr:cNvPr id="365" name="農林水産業費該当値テキスト"/>
        <xdr:cNvSpPr txBox="1"/>
      </xdr:nvSpPr>
      <xdr:spPr>
        <a:xfrm>
          <a:off x="10528300" y="101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137200</xdr:rowOff>
    </xdr:from>
    <xdr:to>
      <xdr:col>50</xdr:col>
      <xdr:colOff>165100</xdr:colOff>
      <xdr:row>59</xdr:row>
      <xdr:rowOff>67350</xdr:rowOff>
    </xdr:to>
    <xdr:sp macro="" textlink="">
      <xdr:nvSpPr>
        <xdr:cNvPr id="366" name="楕円 365"/>
        <xdr:cNvSpPr/>
      </xdr:nvSpPr>
      <xdr:spPr>
        <a:xfrm>
          <a:off x="9588500" y="100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58477</xdr:rowOff>
    </xdr:from>
    <xdr:ext cx="534377" cy="259045"/>
    <xdr:sp macro="" textlink="">
      <xdr:nvSpPr>
        <xdr:cNvPr id="367" name="テキスト ボックス 366"/>
        <xdr:cNvSpPr txBox="1"/>
      </xdr:nvSpPr>
      <xdr:spPr>
        <a:xfrm>
          <a:off x="9359411" y="1017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80670</xdr:rowOff>
    </xdr:from>
    <xdr:to>
      <xdr:col>46</xdr:col>
      <xdr:colOff>38100</xdr:colOff>
      <xdr:row>60</xdr:row>
      <xdr:rowOff>10820</xdr:rowOff>
    </xdr:to>
    <xdr:sp macro="" textlink="">
      <xdr:nvSpPr>
        <xdr:cNvPr id="368" name="楕円 367"/>
        <xdr:cNvSpPr/>
      </xdr:nvSpPr>
      <xdr:spPr>
        <a:xfrm>
          <a:off x="8699500" y="101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60</xdr:row>
      <xdr:rowOff>1947</xdr:rowOff>
    </xdr:from>
    <xdr:ext cx="469744" cy="259045"/>
    <xdr:sp macro="" textlink="">
      <xdr:nvSpPr>
        <xdr:cNvPr id="369" name="テキスト ボックス 368"/>
        <xdr:cNvSpPr txBox="1"/>
      </xdr:nvSpPr>
      <xdr:spPr>
        <a:xfrm>
          <a:off x="8515428" y="102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14442</xdr:rowOff>
    </xdr:from>
    <xdr:to>
      <xdr:col>41</xdr:col>
      <xdr:colOff>101600</xdr:colOff>
      <xdr:row>59</xdr:row>
      <xdr:rowOff>116042</xdr:rowOff>
    </xdr:to>
    <xdr:sp macro="" textlink="">
      <xdr:nvSpPr>
        <xdr:cNvPr id="370" name="楕円 369"/>
        <xdr:cNvSpPr/>
      </xdr:nvSpPr>
      <xdr:spPr>
        <a:xfrm>
          <a:off x="7810500" y="101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107169</xdr:rowOff>
    </xdr:from>
    <xdr:ext cx="534377" cy="259045"/>
    <xdr:sp macro="" textlink="">
      <xdr:nvSpPr>
        <xdr:cNvPr id="371" name="テキスト ボックス 370"/>
        <xdr:cNvSpPr txBox="1"/>
      </xdr:nvSpPr>
      <xdr:spPr>
        <a:xfrm>
          <a:off x="7594111" y="102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29954</xdr:rowOff>
    </xdr:from>
    <xdr:to>
      <xdr:col>36</xdr:col>
      <xdr:colOff>165100</xdr:colOff>
      <xdr:row>58</xdr:row>
      <xdr:rowOff>131554</xdr:rowOff>
    </xdr:to>
    <xdr:sp macro="" textlink="">
      <xdr:nvSpPr>
        <xdr:cNvPr id="372" name="楕円 371"/>
        <xdr:cNvSpPr/>
      </xdr:nvSpPr>
      <xdr:spPr>
        <a:xfrm>
          <a:off x="6921500" y="99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122681</xdr:rowOff>
    </xdr:from>
    <xdr:ext cx="534377" cy="259045"/>
    <xdr:sp macro="" textlink="">
      <xdr:nvSpPr>
        <xdr:cNvPr id="373" name="テキスト ボックス 372"/>
        <xdr:cNvSpPr txBox="1"/>
      </xdr:nvSpPr>
      <xdr:spPr>
        <a:xfrm>
          <a:off x="6705111" y="100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81342</xdr:rowOff>
    </xdr:from>
    <xdr:to>
      <xdr:col>54</xdr:col>
      <xdr:colOff>189865</xdr:colOff>
      <xdr:row>78</xdr:row>
      <xdr:rowOff>110341</xdr:rowOff>
    </xdr:to>
    <xdr:cxnSp macro="">
      <xdr:nvCxnSpPr>
        <xdr:cNvPr id="397" name="直線コネクタ 396"/>
        <xdr:cNvCxnSpPr/>
      </xdr:nvCxnSpPr>
      <xdr:spPr>
        <a:xfrm flipV="1">
          <a:off x="10475595" y="12082842"/>
          <a:ext cx="1270" cy="140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114168</xdr:rowOff>
    </xdr:from>
    <xdr:ext cx="469744" cy="259045"/>
    <xdr:sp macro="" textlink="">
      <xdr:nvSpPr>
        <xdr:cNvPr id="398" name="商工費最小値テキスト"/>
        <xdr:cNvSpPr txBox="1"/>
      </xdr:nvSpPr>
      <xdr:spPr>
        <a:xfrm>
          <a:off x="10528300" y="134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110341</xdr:rowOff>
    </xdr:from>
    <xdr:to>
      <xdr:col>55</xdr:col>
      <xdr:colOff>88900</xdr:colOff>
      <xdr:row>78</xdr:row>
      <xdr:rowOff>110341</xdr:rowOff>
    </xdr:to>
    <xdr:cxnSp macro="">
      <xdr:nvCxnSpPr>
        <xdr:cNvPr id="399" name="直線コネクタ 398"/>
        <xdr:cNvCxnSpPr/>
      </xdr:nvCxnSpPr>
      <xdr:spPr>
        <a:xfrm>
          <a:off x="10388600" y="134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28019</xdr:rowOff>
    </xdr:from>
    <xdr:ext cx="534377" cy="259045"/>
    <xdr:sp macro="" textlink="">
      <xdr:nvSpPr>
        <xdr:cNvPr id="400" name="商工費最大値テキスト"/>
        <xdr:cNvSpPr txBox="1"/>
      </xdr:nvSpPr>
      <xdr:spPr>
        <a:xfrm>
          <a:off x="10528300" y="118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81342</xdr:rowOff>
    </xdr:from>
    <xdr:to>
      <xdr:col>55</xdr:col>
      <xdr:colOff>88900</xdr:colOff>
      <xdr:row>70</xdr:row>
      <xdr:rowOff>81342</xdr:rowOff>
    </xdr:to>
    <xdr:cxnSp macro="">
      <xdr:nvCxnSpPr>
        <xdr:cNvPr id="401" name="直線コネクタ 400"/>
        <xdr:cNvCxnSpPr/>
      </xdr:nvCxnSpPr>
      <xdr:spPr>
        <a:xfrm>
          <a:off x="10388600" y="1208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110341</xdr:rowOff>
    </xdr:from>
    <xdr:to>
      <xdr:col>55</xdr:col>
      <xdr:colOff>0</xdr:colOff>
      <xdr:row>78</xdr:row>
      <xdr:rowOff>113150</xdr:rowOff>
    </xdr:to>
    <xdr:cxnSp macro="">
      <xdr:nvCxnSpPr>
        <xdr:cNvPr id="402" name="直線コネクタ 401"/>
        <xdr:cNvCxnSpPr/>
      </xdr:nvCxnSpPr>
      <xdr:spPr>
        <a:xfrm flipV="1">
          <a:off x="9639300" y="13483441"/>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110667</xdr:rowOff>
    </xdr:from>
    <xdr:ext cx="534377" cy="259045"/>
    <xdr:sp macro="" textlink="">
      <xdr:nvSpPr>
        <xdr:cNvPr id="403" name="商工費平均値テキスト"/>
        <xdr:cNvSpPr txBox="1"/>
      </xdr:nvSpPr>
      <xdr:spPr>
        <a:xfrm>
          <a:off x="10528300" y="12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87790</xdr:rowOff>
    </xdr:from>
    <xdr:to>
      <xdr:col>55</xdr:col>
      <xdr:colOff>50800</xdr:colOff>
      <xdr:row>75</xdr:row>
      <xdr:rowOff>17940</xdr:rowOff>
    </xdr:to>
    <xdr:sp macro="" textlink="">
      <xdr:nvSpPr>
        <xdr:cNvPr id="404" name="フローチャート: 判断 403"/>
        <xdr:cNvSpPr/>
      </xdr:nvSpPr>
      <xdr:spPr>
        <a:xfrm>
          <a:off x="10426700" y="12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101229</xdr:rowOff>
    </xdr:from>
    <xdr:to>
      <xdr:col>50</xdr:col>
      <xdr:colOff>114300</xdr:colOff>
      <xdr:row>78</xdr:row>
      <xdr:rowOff>113150</xdr:rowOff>
    </xdr:to>
    <xdr:cxnSp macro="">
      <xdr:nvCxnSpPr>
        <xdr:cNvPr id="405" name="直線コネクタ 404"/>
        <xdr:cNvCxnSpPr/>
      </xdr:nvCxnSpPr>
      <xdr:spPr>
        <a:xfrm>
          <a:off x="8750300" y="13474329"/>
          <a:ext cx="8890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64309</xdr:rowOff>
    </xdr:from>
    <xdr:to>
      <xdr:col>50</xdr:col>
      <xdr:colOff>165100</xdr:colOff>
      <xdr:row>74</xdr:row>
      <xdr:rowOff>165909</xdr:rowOff>
    </xdr:to>
    <xdr:sp macro="" textlink="">
      <xdr:nvSpPr>
        <xdr:cNvPr id="406" name="フローチャート: 判断 405"/>
        <xdr:cNvSpPr/>
      </xdr:nvSpPr>
      <xdr:spPr>
        <a:xfrm>
          <a:off x="95885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10986</xdr:rowOff>
    </xdr:from>
    <xdr:ext cx="534377" cy="259045"/>
    <xdr:sp macro="" textlink="">
      <xdr:nvSpPr>
        <xdr:cNvPr id="407" name="テキスト ボックス 406"/>
        <xdr:cNvSpPr txBox="1"/>
      </xdr:nvSpPr>
      <xdr:spPr>
        <a:xfrm>
          <a:off x="9359411" y="1252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75301</xdr:rowOff>
    </xdr:from>
    <xdr:to>
      <xdr:col>45</xdr:col>
      <xdr:colOff>177800</xdr:colOff>
      <xdr:row>78</xdr:row>
      <xdr:rowOff>101229</xdr:rowOff>
    </xdr:to>
    <xdr:cxnSp macro="">
      <xdr:nvCxnSpPr>
        <xdr:cNvPr id="408" name="直線コネクタ 407"/>
        <xdr:cNvCxnSpPr/>
      </xdr:nvCxnSpPr>
      <xdr:spPr>
        <a:xfrm>
          <a:off x="7861300" y="13448401"/>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154019</xdr:rowOff>
    </xdr:from>
    <xdr:to>
      <xdr:col>46</xdr:col>
      <xdr:colOff>38100</xdr:colOff>
      <xdr:row>74</xdr:row>
      <xdr:rowOff>84169</xdr:rowOff>
    </xdr:to>
    <xdr:sp macro="" textlink="">
      <xdr:nvSpPr>
        <xdr:cNvPr id="409" name="フローチャート: 判断 408"/>
        <xdr:cNvSpPr/>
      </xdr:nvSpPr>
      <xdr:spPr>
        <a:xfrm>
          <a:off x="8699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100696</xdr:rowOff>
    </xdr:from>
    <xdr:ext cx="534377" cy="259045"/>
    <xdr:sp macro="" textlink="">
      <xdr:nvSpPr>
        <xdr:cNvPr id="410" name="テキスト ボックス 409"/>
        <xdr:cNvSpPr txBox="1"/>
      </xdr:nvSpPr>
      <xdr:spPr>
        <a:xfrm>
          <a:off x="8483111" y="124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59004</xdr:rowOff>
    </xdr:from>
    <xdr:to>
      <xdr:col>41</xdr:col>
      <xdr:colOff>50800</xdr:colOff>
      <xdr:row>78</xdr:row>
      <xdr:rowOff>75301</xdr:rowOff>
    </xdr:to>
    <xdr:cxnSp macro="">
      <xdr:nvCxnSpPr>
        <xdr:cNvPr id="411" name="直線コネクタ 410"/>
        <xdr:cNvCxnSpPr/>
      </xdr:nvCxnSpPr>
      <xdr:spPr>
        <a:xfrm>
          <a:off x="6972300" y="13432104"/>
          <a:ext cx="889000" cy="1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164142</xdr:rowOff>
    </xdr:from>
    <xdr:to>
      <xdr:col>41</xdr:col>
      <xdr:colOff>101600</xdr:colOff>
      <xdr:row>74</xdr:row>
      <xdr:rowOff>94292</xdr:rowOff>
    </xdr:to>
    <xdr:sp macro="" textlink="">
      <xdr:nvSpPr>
        <xdr:cNvPr id="412" name="フローチャート: 判断 411"/>
        <xdr:cNvSpPr/>
      </xdr:nvSpPr>
      <xdr:spPr>
        <a:xfrm>
          <a:off x="78105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110819</xdr:rowOff>
    </xdr:from>
    <xdr:ext cx="534377" cy="259045"/>
    <xdr:sp macro="" textlink="">
      <xdr:nvSpPr>
        <xdr:cNvPr id="413" name="テキスト ボックス 412"/>
        <xdr:cNvSpPr txBox="1"/>
      </xdr:nvSpPr>
      <xdr:spPr>
        <a:xfrm>
          <a:off x="7594111" y="124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116267</xdr:rowOff>
    </xdr:from>
    <xdr:to>
      <xdr:col>36</xdr:col>
      <xdr:colOff>165100</xdr:colOff>
      <xdr:row>74</xdr:row>
      <xdr:rowOff>46417</xdr:rowOff>
    </xdr:to>
    <xdr:sp macro="" textlink="">
      <xdr:nvSpPr>
        <xdr:cNvPr id="414" name="フローチャート: 判断 413"/>
        <xdr:cNvSpPr/>
      </xdr:nvSpPr>
      <xdr:spPr>
        <a:xfrm>
          <a:off x="6921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62944</xdr:rowOff>
    </xdr:from>
    <xdr:ext cx="534377" cy="259045"/>
    <xdr:sp macro="" textlink="">
      <xdr:nvSpPr>
        <xdr:cNvPr id="415" name="テキスト ボックス 414"/>
        <xdr:cNvSpPr txBox="1"/>
      </xdr:nvSpPr>
      <xdr:spPr>
        <a:xfrm>
          <a:off x="6705111" y="1240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59541</xdr:rowOff>
    </xdr:from>
    <xdr:to>
      <xdr:col>55</xdr:col>
      <xdr:colOff>50800</xdr:colOff>
      <xdr:row>78</xdr:row>
      <xdr:rowOff>161141</xdr:rowOff>
    </xdr:to>
    <xdr:sp macro="" textlink="">
      <xdr:nvSpPr>
        <xdr:cNvPr id="421" name="楕円 420"/>
        <xdr:cNvSpPr/>
      </xdr:nvSpPr>
      <xdr:spPr>
        <a:xfrm>
          <a:off x="10426700" y="134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145918</xdr:rowOff>
    </xdr:from>
    <xdr:ext cx="469744" cy="259045"/>
    <xdr:sp macro="" textlink="">
      <xdr:nvSpPr>
        <xdr:cNvPr id="422" name="商工費該当値テキスト"/>
        <xdr:cNvSpPr txBox="1"/>
      </xdr:nvSpPr>
      <xdr:spPr>
        <a:xfrm>
          <a:off x="10528300" y="1334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62350</xdr:rowOff>
    </xdr:from>
    <xdr:to>
      <xdr:col>50</xdr:col>
      <xdr:colOff>165100</xdr:colOff>
      <xdr:row>78</xdr:row>
      <xdr:rowOff>163950</xdr:rowOff>
    </xdr:to>
    <xdr:sp macro="" textlink="">
      <xdr:nvSpPr>
        <xdr:cNvPr id="423" name="楕円 422"/>
        <xdr:cNvSpPr/>
      </xdr:nvSpPr>
      <xdr:spPr>
        <a:xfrm>
          <a:off x="9588500" y="134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155077</xdr:rowOff>
    </xdr:from>
    <xdr:ext cx="469744" cy="259045"/>
    <xdr:sp macro="" textlink="">
      <xdr:nvSpPr>
        <xdr:cNvPr id="424" name="テキスト ボックス 423"/>
        <xdr:cNvSpPr txBox="1"/>
      </xdr:nvSpPr>
      <xdr:spPr>
        <a:xfrm>
          <a:off x="9391728" y="135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50429</xdr:rowOff>
    </xdr:from>
    <xdr:to>
      <xdr:col>46</xdr:col>
      <xdr:colOff>38100</xdr:colOff>
      <xdr:row>78</xdr:row>
      <xdr:rowOff>152029</xdr:rowOff>
    </xdr:to>
    <xdr:sp macro="" textlink="">
      <xdr:nvSpPr>
        <xdr:cNvPr id="425" name="楕円 424"/>
        <xdr:cNvSpPr/>
      </xdr:nvSpPr>
      <xdr:spPr>
        <a:xfrm>
          <a:off x="8699500" y="1342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143156</xdr:rowOff>
    </xdr:from>
    <xdr:ext cx="469744" cy="259045"/>
    <xdr:sp macro="" textlink="">
      <xdr:nvSpPr>
        <xdr:cNvPr id="426" name="テキスト ボックス 425"/>
        <xdr:cNvSpPr txBox="1"/>
      </xdr:nvSpPr>
      <xdr:spPr>
        <a:xfrm>
          <a:off x="8515428" y="1351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24501</xdr:rowOff>
    </xdr:from>
    <xdr:to>
      <xdr:col>41</xdr:col>
      <xdr:colOff>101600</xdr:colOff>
      <xdr:row>78</xdr:row>
      <xdr:rowOff>126101</xdr:rowOff>
    </xdr:to>
    <xdr:sp macro="" textlink="">
      <xdr:nvSpPr>
        <xdr:cNvPr id="427" name="楕円 426"/>
        <xdr:cNvSpPr/>
      </xdr:nvSpPr>
      <xdr:spPr>
        <a:xfrm>
          <a:off x="7810500" y="133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117228</xdr:rowOff>
    </xdr:from>
    <xdr:ext cx="469744" cy="259045"/>
    <xdr:sp macro="" textlink="">
      <xdr:nvSpPr>
        <xdr:cNvPr id="428" name="テキスト ボックス 427"/>
        <xdr:cNvSpPr txBox="1"/>
      </xdr:nvSpPr>
      <xdr:spPr>
        <a:xfrm>
          <a:off x="7626428" y="1349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8204</xdr:rowOff>
    </xdr:from>
    <xdr:to>
      <xdr:col>36</xdr:col>
      <xdr:colOff>165100</xdr:colOff>
      <xdr:row>78</xdr:row>
      <xdr:rowOff>109804</xdr:rowOff>
    </xdr:to>
    <xdr:sp macro="" textlink="">
      <xdr:nvSpPr>
        <xdr:cNvPr id="429" name="楕円 428"/>
        <xdr:cNvSpPr/>
      </xdr:nvSpPr>
      <xdr:spPr>
        <a:xfrm>
          <a:off x="69215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100931</xdr:rowOff>
    </xdr:from>
    <xdr:ext cx="469744" cy="259045"/>
    <xdr:sp macro="" textlink="">
      <xdr:nvSpPr>
        <xdr:cNvPr id="430" name="テキスト ボックス 429"/>
        <xdr:cNvSpPr txBox="1"/>
      </xdr:nvSpPr>
      <xdr:spPr>
        <a:xfrm>
          <a:off x="6737428" y="1347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63539</xdr:rowOff>
    </xdr:from>
    <xdr:to>
      <xdr:col>54</xdr:col>
      <xdr:colOff>189865</xdr:colOff>
      <xdr:row>97</xdr:row>
      <xdr:rowOff>137795</xdr:rowOff>
    </xdr:to>
    <xdr:cxnSp macro="">
      <xdr:nvCxnSpPr>
        <xdr:cNvPr id="453" name="直線コネクタ 452"/>
        <xdr:cNvCxnSpPr/>
      </xdr:nvCxnSpPr>
      <xdr:spPr>
        <a:xfrm flipV="1">
          <a:off x="10475595" y="15665489"/>
          <a:ext cx="1270" cy="110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141622</xdr:rowOff>
    </xdr:from>
    <xdr:ext cx="534377" cy="259045"/>
    <xdr:sp macro="" textlink="">
      <xdr:nvSpPr>
        <xdr:cNvPr id="454" name="土木費最小値テキスト"/>
        <xdr:cNvSpPr txBox="1"/>
      </xdr:nvSpPr>
      <xdr:spPr>
        <a:xfrm>
          <a:off x="10528300" y="167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137795</xdr:rowOff>
    </xdr:from>
    <xdr:to>
      <xdr:col>55</xdr:col>
      <xdr:colOff>88900</xdr:colOff>
      <xdr:row>97</xdr:row>
      <xdr:rowOff>137795</xdr:rowOff>
    </xdr:to>
    <xdr:cxnSp macro="">
      <xdr:nvCxnSpPr>
        <xdr:cNvPr id="455" name="直線コネクタ 454"/>
        <xdr:cNvCxnSpPr/>
      </xdr:nvCxnSpPr>
      <xdr:spPr>
        <a:xfrm>
          <a:off x="10388600" y="167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10216</xdr:rowOff>
    </xdr:from>
    <xdr:ext cx="599010" cy="259045"/>
    <xdr:sp macro="" textlink="">
      <xdr:nvSpPr>
        <xdr:cNvPr id="456" name="土木費最大値テキスト"/>
        <xdr:cNvSpPr txBox="1"/>
      </xdr:nvSpPr>
      <xdr:spPr>
        <a:xfrm>
          <a:off x="10528300" y="154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63539</xdr:rowOff>
    </xdr:from>
    <xdr:to>
      <xdr:col>55</xdr:col>
      <xdr:colOff>88900</xdr:colOff>
      <xdr:row>91</xdr:row>
      <xdr:rowOff>63539</xdr:rowOff>
    </xdr:to>
    <xdr:cxnSp macro="">
      <xdr:nvCxnSpPr>
        <xdr:cNvPr id="457" name="直線コネクタ 456"/>
        <xdr:cNvCxnSpPr/>
      </xdr:nvCxnSpPr>
      <xdr:spPr>
        <a:xfrm>
          <a:off x="10388600" y="1566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83541</xdr:rowOff>
    </xdr:from>
    <xdr:to>
      <xdr:col>55</xdr:col>
      <xdr:colOff>0</xdr:colOff>
      <xdr:row>98</xdr:row>
      <xdr:rowOff>134538</xdr:rowOff>
    </xdr:to>
    <xdr:cxnSp macro="">
      <xdr:nvCxnSpPr>
        <xdr:cNvPr id="458" name="直線コネクタ 457"/>
        <xdr:cNvCxnSpPr/>
      </xdr:nvCxnSpPr>
      <xdr:spPr>
        <a:xfrm flipV="1">
          <a:off x="9639300" y="16714191"/>
          <a:ext cx="838200" cy="22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58951</xdr:rowOff>
    </xdr:from>
    <xdr:ext cx="534377" cy="259045"/>
    <xdr:sp macro="" textlink="">
      <xdr:nvSpPr>
        <xdr:cNvPr id="459" name="土木費平均値テキスト"/>
        <xdr:cNvSpPr txBox="1"/>
      </xdr:nvSpPr>
      <xdr:spPr>
        <a:xfrm>
          <a:off x="10528300" y="1634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36074</xdr:rowOff>
    </xdr:from>
    <xdr:to>
      <xdr:col>55</xdr:col>
      <xdr:colOff>50800</xdr:colOff>
      <xdr:row>96</xdr:row>
      <xdr:rowOff>137674</xdr:rowOff>
    </xdr:to>
    <xdr:sp macro="" textlink="">
      <xdr:nvSpPr>
        <xdr:cNvPr id="460" name="フローチャート: 判断 459"/>
        <xdr:cNvSpPr/>
      </xdr:nvSpPr>
      <xdr:spPr>
        <a:xfrm>
          <a:off x="104267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134538</xdr:rowOff>
    </xdr:from>
    <xdr:to>
      <xdr:col>50</xdr:col>
      <xdr:colOff>114300</xdr:colOff>
      <xdr:row>98</xdr:row>
      <xdr:rowOff>140024</xdr:rowOff>
    </xdr:to>
    <xdr:cxnSp macro="">
      <xdr:nvCxnSpPr>
        <xdr:cNvPr id="461" name="直線コネクタ 460"/>
        <xdr:cNvCxnSpPr/>
      </xdr:nvCxnSpPr>
      <xdr:spPr>
        <a:xfrm flipV="1">
          <a:off x="8750300" y="1693663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110692</xdr:rowOff>
    </xdr:from>
    <xdr:to>
      <xdr:col>50</xdr:col>
      <xdr:colOff>165100</xdr:colOff>
      <xdr:row>97</xdr:row>
      <xdr:rowOff>40842</xdr:rowOff>
    </xdr:to>
    <xdr:sp macro="" textlink="">
      <xdr:nvSpPr>
        <xdr:cNvPr id="462" name="フローチャート: 判断 461"/>
        <xdr:cNvSpPr/>
      </xdr:nvSpPr>
      <xdr:spPr>
        <a:xfrm>
          <a:off x="9588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57369</xdr:rowOff>
    </xdr:from>
    <xdr:ext cx="534377" cy="259045"/>
    <xdr:sp macro="" textlink="">
      <xdr:nvSpPr>
        <xdr:cNvPr id="463" name="テキスト ボックス 462"/>
        <xdr:cNvSpPr txBox="1"/>
      </xdr:nvSpPr>
      <xdr:spPr>
        <a:xfrm>
          <a:off x="9359411" y="163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140024</xdr:rowOff>
    </xdr:from>
    <xdr:to>
      <xdr:col>45</xdr:col>
      <xdr:colOff>177800</xdr:colOff>
      <xdr:row>99</xdr:row>
      <xdr:rowOff>33592</xdr:rowOff>
    </xdr:to>
    <xdr:cxnSp macro="">
      <xdr:nvCxnSpPr>
        <xdr:cNvPr id="464" name="直線コネクタ 463"/>
        <xdr:cNvCxnSpPr/>
      </xdr:nvCxnSpPr>
      <xdr:spPr>
        <a:xfrm flipV="1">
          <a:off x="7861300" y="16942124"/>
          <a:ext cx="889000" cy="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166529</xdr:rowOff>
    </xdr:from>
    <xdr:to>
      <xdr:col>46</xdr:col>
      <xdr:colOff>38100</xdr:colOff>
      <xdr:row>97</xdr:row>
      <xdr:rowOff>96679</xdr:rowOff>
    </xdr:to>
    <xdr:sp macro="" textlink="">
      <xdr:nvSpPr>
        <xdr:cNvPr id="465" name="フローチャート: 判断 464"/>
        <xdr:cNvSpPr/>
      </xdr:nvSpPr>
      <xdr:spPr>
        <a:xfrm>
          <a:off x="8699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113206</xdr:rowOff>
    </xdr:from>
    <xdr:ext cx="534377" cy="259045"/>
    <xdr:sp macro="" textlink="">
      <xdr:nvSpPr>
        <xdr:cNvPr id="466" name="テキスト ボックス 465"/>
        <xdr:cNvSpPr txBox="1"/>
      </xdr:nvSpPr>
      <xdr:spPr>
        <a:xfrm>
          <a:off x="8483111" y="164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33592</xdr:rowOff>
    </xdr:from>
    <xdr:to>
      <xdr:col>41</xdr:col>
      <xdr:colOff>50800</xdr:colOff>
      <xdr:row>99</xdr:row>
      <xdr:rowOff>40317</xdr:rowOff>
    </xdr:to>
    <xdr:cxnSp macro="">
      <xdr:nvCxnSpPr>
        <xdr:cNvPr id="467" name="直線コネクタ 466"/>
        <xdr:cNvCxnSpPr/>
      </xdr:nvCxnSpPr>
      <xdr:spPr>
        <a:xfrm flipV="1">
          <a:off x="6972300" y="17007142"/>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59982</xdr:rowOff>
    </xdr:from>
    <xdr:to>
      <xdr:col>41</xdr:col>
      <xdr:colOff>101600</xdr:colOff>
      <xdr:row>97</xdr:row>
      <xdr:rowOff>161582</xdr:rowOff>
    </xdr:to>
    <xdr:sp macro="" textlink="">
      <xdr:nvSpPr>
        <xdr:cNvPr id="468" name="フローチャート: 判断 467"/>
        <xdr:cNvSpPr/>
      </xdr:nvSpPr>
      <xdr:spPr>
        <a:xfrm>
          <a:off x="7810500" y="166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6659</xdr:rowOff>
    </xdr:from>
    <xdr:ext cx="534377" cy="259045"/>
    <xdr:sp macro="" textlink="">
      <xdr:nvSpPr>
        <xdr:cNvPr id="469" name="テキスト ボックス 468"/>
        <xdr:cNvSpPr txBox="1"/>
      </xdr:nvSpPr>
      <xdr:spPr>
        <a:xfrm>
          <a:off x="7594111" y="164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83375</xdr:rowOff>
    </xdr:from>
    <xdr:to>
      <xdr:col>36</xdr:col>
      <xdr:colOff>165100</xdr:colOff>
      <xdr:row>98</xdr:row>
      <xdr:rowOff>13525</xdr:rowOff>
    </xdr:to>
    <xdr:sp macro="" textlink="">
      <xdr:nvSpPr>
        <xdr:cNvPr id="470" name="フローチャート: 判断 469"/>
        <xdr:cNvSpPr/>
      </xdr:nvSpPr>
      <xdr:spPr>
        <a:xfrm>
          <a:off x="6921500" y="1671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30052</xdr:rowOff>
    </xdr:from>
    <xdr:ext cx="534377" cy="259045"/>
    <xdr:sp macro="" textlink="">
      <xdr:nvSpPr>
        <xdr:cNvPr id="471" name="テキスト ボックス 470"/>
        <xdr:cNvSpPr txBox="1"/>
      </xdr:nvSpPr>
      <xdr:spPr>
        <a:xfrm>
          <a:off x="6705111" y="164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32741</xdr:rowOff>
    </xdr:from>
    <xdr:to>
      <xdr:col>55</xdr:col>
      <xdr:colOff>50800</xdr:colOff>
      <xdr:row>97</xdr:row>
      <xdr:rowOff>134341</xdr:rowOff>
    </xdr:to>
    <xdr:sp macro="" textlink="">
      <xdr:nvSpPr>
        <xdr:cNvPr id="477" name="楕円 476"/>
        <xdr:cNvSpPr/>
      </xdr:nvSpPr>
      <xdr:spPr>
        <a:xfrm>
          <a:off x="10426700" y="166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119118</xdr:rowOff>
    </xdr:from>
    <xdr:ext cx="534377" cy="259045"/>
    <xdr:sp macro="" textlink="">
      <xdr:nvSpPr>
        <xdr:cNvPr id="478" name="土木費該当値テキスト"/>
        <xdr:cNvSpPr txBox="1"/>
      </xdr:nvSpPr>
      <xdr:spPr>
        <a:xfrm>
          <a:off x="10528300" y="165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83738</xdr:rowOff>
    </xdr:from>
    <xdr:to>
      <xdr:col>50</xdr:col>
      <xdr:colOff>165100</xdr:colOff>
      <xdr:row>99</xdr:row>
      <xdr:rowOff>13888</xdr:rowOff>
    </xdr:to>
    <xdr:sp macro="" textlink="">
      <xdr:nvSpPr>
        <xdr:cNvPr id="479" name="楕円 478"/>
        <xdr:cNvSpPr/>
      </xdr:nvSpPr>
      <xdr:spPr>
        <a:xfrm>
          <a:off x="9588500" y="168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5015</xdr:rowOff>
    </xdr:from>
    <xdr:ext cx="534377" cy="259045"/>
    <xdr:sp macro="" textlink="">
      <xdr:nvSpPr>
        <xdr:cNvPr id="480" name="テキスト ボックス 479"/>
        <xdr:cNvSpPr txBox="1"/>
      </xdr:nvSpPr>
      <xdr:spPr>
        <a:xfrm>
          <a:off x="9359411" y="1697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89224</xdr:rowOff>
    </xdr:from>
    <xdr:to>
      <xdr:col>46</xdr:col>
      <xdr:colOff>38100</xdr:colOff>
      <xdr:row>99</xdr:row>
      <xdr:rowOff>19374</xdr:rowOff>
    </xdr:to>
    <xdr:sp macro="" textlink="">
      <xdr:nvSpPr>
        <xdr:cNvPr id="481" name="楕円 480"/>
        <xdr:cNvSpPr/>
      </xdr:nvSpPr>
      <xdr:spPr>
        <a:xfrm>
          <a:off x="8699500" y="168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10501</xdr:rowOff>
    </xdr:from>
    <xdr:ext cx="534377" cy="259045"/>
    <xdr:sp macro="" textlink="">
      <xdr:nvSpPr>
        <xdr:cNvPr id="482" name="テキスト ボックス 481"/>
        <xdr:cNvSpPr txBox="1"/>
      </xdr:nvSpPr>
      <xdr:spPr>
        <a:xfrm>
          <a:off x="8483111" y="169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154242</xdr:rowOff>
    </xdr:from>
    <xdr:to>
      <xdr:col>41</xdr:col>
      <xdr:colOff>101600</xdr:colOff>
      <xdr:row>99</xdr:row>
      <xdr:rowOff>84392</xdr:rowOff>
    </xdr:to>
    <xdr:sp macro="" textlink="">
      <xdr:nvSpPr>
        <xdr:cNvPr id="483" name="楕円 482"/>
        <xdr:cNvSpPr/>
      </xdr:nvSpPr>
      <xdr:spPr>
        <a:xfrm>
          <a:off x="7810500" y="1695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75519</xdr:rowOff>
    </xdr:from>
    <xdr:ext cx="534377" cy="259045"/>
    <xdr:sp macro="" textlink="">
      <xdr:nvSpPr>
        <xdr:cNvPr id="484" name="テキスト ボックス 483"/>
        <xdr:cNvSpPr txBox="1"/>
      </xdr:nvSpPr>
      <xdr:spPr>
        <a:xfrm>
          <a:off x="7594111" y="1704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160967</xdr:rowOff>
    </xdr:from>
    <xdr:to>
      <xdr:col>36</xdr:col>
      <xdr:colOff>165100</xdr:colOff>
      <xdr:row>99</xdr:row>
      <xdr:rowOff>91117</xdr:rowOff>
    </xdr:to>
    <xdr:sp macro="" textlink="">
      <xdr:nvSpPr>
        <xdr:cNvPr id="485" name="楕円 484"/>
        <xdr:cNvSpPr/>
      </xdr:nvSpPr>
      <xdr:spPr>
        <a:xfrm>
          <a:off x="6921500" y="169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82244</xdr:rowOff>
    </xdr:from>
    <xdr:ext cx="534377" cy="259045"/>
    <xdr:sp macro="" textlink="">
      <xdr:nvSpPr>
        <xdr:cNvPr id="486" name="テキスト ボックス 485"/>
        <xdr:cNvSpPr txBox="1"/>
      </xdr:nvSpPr>
      <xdr:spPr>
        <a:xfrm>
          <a:off x="6705111" y="1705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7" name="テキスト ボックス 49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71610</xdr:rowOff>
    </xdr:from>
    <xdr:to>
      <xdr:col>85</xdr:col>
      <xdr:colOff>126364</xdr:colOff>
      <xdr:row>38</xdr:row>
      <xdr:rowOff>59690</xdr:rowOff>
    </xdr:to>
    <xdr:cxnSp macro="">
      <xdr:nvCxnSpPr>
        <xdr:cNvPr id="511" name="直線コネクタ 510"/>
        <xdr:cNvCxnSpPr/>
      </xdr:nvCxnSpPr>
      <xdr:spPr>
        <a:xfrm flipV="1">
          <a:off x="16317595" y="5215110"/>
          <a:ext cx="1269" cy="135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63517</xdr:rowOff>
    </xdr:from>
    <xdr:ext cx="534377" cy="259045"/>
    <xdr:sp macro="" textlink="">
      <xdr:nvSpPr>
        <xdr:cNvPr id="512" name="警察費最小値テキスト"/>
        <xdr:cNvSpPr txBox="1"/>
      </xdr:nvSpPr>
      <xdr:spPr>
        <a:xfrm>
          <a:off x="16370300" y="65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59690</xdr:rowOff>
    </xdr:from>
    <xdr:to>
      <xdr:col>86</xdr:col>
      <xdr:colOff>25400</xdr:colOff>
      <xdr:row>38</xdr:row>
      <xdr:rowOff>59690</xdr:rowOff>
    </xdr:to>
    <xdr:cxnSp macro="">
      <xdr:nvCxnSpPr>
        <xdr:cNvPr id="513" name="直線コネクタ 512"/>
        <xdr:cNvCxnSpPr/>
      </xdr:nvCxnSpPr>
      <xdr:spPr>
        <a:xfrm>
          <a:off x="16230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18287</xdr:rowOff>
    </xdr:from>
    <xdr:ext cx="534377" cy="259045"/>
    <xdr:sp macro="" textlink="">
      <xdr:nvSpPr>
        <xdr:cNvPr id="514" name="警察費最大値テキスト"/>
        <xdr:cNvSpPr txBox="1"/>
      </xdr:nvSpPr>
      <xdr:spPr>
        <a:xfrm>
          <a:off x="16370300" y="49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71610</xdr:rowOff>
    </xdr:from>
    <xdr:to>
      <xdr:col>86</xdr:col>
      <xdr:colOff>25400</xdr:colOff>
      <xdr:row>30</xdr:row>
      <xdr:rowOff>71610</xdr:rowOff>
    </xdr:to>
    <xdr:cxnSp macro="">
      <xdr:nvCxnSpPr>
        <xdr:cNvPr id="515" name="直線コネクタ 514"/>
        <xdr:cNvCxnSpPr/>
      </xdr:nvCxnSpPr>
      <xdr:spPr>
        <a:xfrm>
          <a:off x="16230600" y="52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59690</xdr:rowOff>
    </xdr:from>
    <xdr:to>
      <xdr:col>85</xdr:col>
      <xdr:colOff>127000</xdr:colOff>
      <xdr:row>38</xdr:row>
      <xdr:rowOff>147375</xdr:rowOff>
    </xdr:to>
    <xdr:cxnSp macro="">
      <xdr:nvCxnSpPr>
        <xdr:cNvPr id="516" name="直線コネクタ 515"/>
        <xdr:cNvCxnSpPr/>
      </xdr:nvCxnSpPr>
      <xdr:spPr>
        <a:xfrm flipV="1">
          <a:off x="15481300" y="6574790"/>
          <a:ext cx="838200" cy="8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31604</xdr:rowOff>
    </xdr:from>
    <xdr:ext cx="534377" cy="259045"/>
    <xdr:sp macro="" textlink="">
      <xdr:nvSpPr>
        <xdr:cNvPr id="517" name="警察費平均値テキスト"/>
        <xdr:cNvSpPr txBox="1"/>
      </xdr:nvSpPr>
      <xdr:spPr>
        <a:xfrm>
          <a:off x="16370300" y="5860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8727</xdr:rowOff>
    </xdr:from>
    <xdr:to>
      <xdr:col>85</xdr:col>
      <xdr:colOff>177800</xdr:colOff>
      <xdr:row>35</xdr:row>
      <xdr:rowOff>110327</xdr:rowOff>
    </xdr:to>
    <xdr:sp macro="" textlink="">
      <xdr:nvSpPr>
        <xdr:cNvPr id="518" name="フローチャート: 判断 517"/>
        <xdr:cNvSpPr/>
      </xdr:nvSpPr>
      <xdr:spPr>
        <a:xfrm>
          <a:off x="162687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147375</xdr:rowOff>
    </xdr:from>
    <xdr:to>
      <xdr:col>81</xdr:col>
      <xdr:colOff>50800</xdr:colOff>
      <xdr:row>39</xdr:row>
      <xdr:rowOff>51363</xdr:rowOff>
    </xdr:to>
    <xdr:cxnSp macro="">
      <xdr:nvCxnSpPr>
        <xdr:cNvPr id="519" name="直線コネクタ 518"/>
        <xdr:cNvCxnSpPr/>
      </xdr:nvCxnSpPr>
      <xdr:spPr>
        <a:xfrm flipV="1">
          <a:off x="14592300" y="6662475"/>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89227</xdr:rowOff>
    </xdr:from>
    <xdr:to>
      <xdr:col>81</xdr:col>
      <xdr:colOff>101600</xdr:colOff>
      <xdr:row>36</xdr:row>
      <xdr:rowOff>19377</xdr:rowOff>
    </xdr:to>
    <xdr:sp macro="" textlink="">
      <xdr:nvSpPr>
        <xdr:cNvPr id="520" name="フローチャート: 判断 519"/>
        <xdr:cNvSpPr/>
      </xdr:nvSpPr>
      <xdr:spPr>
        <a:xfrm>
          <a:off x="15430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35904</xdr:rowOff>
    </xdr:from>
    <xdr:ext cx="534377" cy="259045"/>
    <xdr:sp macro="" textlink="">
      <xdr:nvSpPr>
        <xdr:cNvPr id="521" name="テキスト ボックス 520"/>
        <xdr:cNvSpPr txBox="1"/>
      </xdr:nvSpPr>
      <xdr:spPr>
        <a:xfrm>
          <a:off x="15201411" y="58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17725</xdr:rowOff>
    </xdr:from>
    <xdr:to>
      <xdr:col>76</xdr:col>
      <xdr:colOff>114300</xdr:colOff>
      <xdr:row>39</xdr:row>
      <xdr:rowOff>51363</xdr:rowOff>
    </xdr:to>
    <xdr:cxnSp macro="">
      <xdr:nvCxnSpPr>
        <xdr:cNvPr id="522" name="直線コネクタ 521"/>
        <xdr:cNvCxnSpPr/>
      </xdr:nvCxnSpPr>
      <xdr:spPr>
        <a:xfrm>
          <a:off x="13703300" y="6704275"/>
          <a:ext cx="889000" cy="3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169563</xdr:rowOff>
    </xdr:from>
    <xdr:to>
      <xdr:col>76</xdr:col>
      <xdr:colOff>165100</xdr:colOff>
      <xdr:row>36</xdr:row>
      <xdr:rowOff>99713</xdr:rowOff>
    </xdr:to>
    <xdr:sp macro="" textlink="">
      <xdr:nvSpPr>
        <xdr:cNvPr id="523" name="フローチャート: 判断 522"/>
        <xdr:cNvSpPr/>
      </xdr:nvSpPr>
      <xdr:spPr>
        <a:xfrm>
          <a:off x="14541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116240</xdr:rowOff>
    </xdr:from>
    <xdr:ext cx="534377" cy="259045"/>
    <xdr:sp macro="" textlink="">
      <xdr:nvSpPr>
        <xdr:cNvPr id="524" name="テキスト ボックス 523"/>
        <xdr:cNvSpPr txBox="1"/>
      </xdr:nvSpPr>
      <xdr:spPr>
        <a:xfrm>
          <a:off x="14325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17725</xdr:rowOff>
    </xdr:from>
    <xdr:to>
      <xdr:col>71</xdr:col>
      <xdr:colOff>177800</xdr:colOff>
      <xdr:row>39</xdr:row>
      <xdr:rowOff>115207</xdr:rowOff>
    </xdr:to>
    <xdr:cxnSp macro="">
      <xdr:nvCxnSpPr>
        <xdr:cNvPr id="525" name="直線コネクタ 524"/>
        <xdr:cNvCxnSpPr/>
      </xdr:nvCxnSpPr>
      <xdr:spPr>
        <a:xfrm flipV="1">
          <a:off x="12814300" y="6704275"/>
          <a:ext cx="889000" cy="9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109801</xdr:rowOff>
    </xdr:from>
    <xdr:to>
      <xdr:col>72</xdr:col>
      <xdr:colOff>38100</xdr:colOff>
      <xdr:row>37</xdr:row>
      <xdr:rowOff>39951</xdr:rowOff>
    </xdr:to>
    <xdr:sp macro="" textlink="">
      <xdr:nvSpPr>
        <xdr:cNvPr id="526" name="フローチャート: 判断 525"/>
        <xdr:cNvSpPr/>
      </xdr:nvSpPr>
      <xdr:spPr>
        <a:xfrm>
          <a:off x="13652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56478</xdr:rowOff>
    </xdr:from>
    <xdr:ext cx="534377" cy="259045"/>
    <xdr:sp macro="" textlink="">
      <xdr:nvSpPr>
        <xdr:cNvPr id="527" name="テキスト ボックス 526"/>
        <xdr:cNvSpPr txBox="1"/>
      </xdr:nvSpPr>
      <xdr:spPr>
        <a:xfrm>
          <a:off x="13436111" y="605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29790</xdr:rowOff>
    </xdr:from>
    <xdr:to>
      <xdr:col>67</xdr:col>
      <xdr:colOff>101600</xdr:colOff>
      <xdr:row>37</xdr:row>
      <xdr:rowOff>131390</xdr:rowOff>
    </xdr:to>
    <xdr:sp macro="" textlink="">
      <xdr:nvSpPr>
        <xdr:cNvPr id="528" name="フローチャート: 判断 527"/>
        <xdr:cNvSpPr/>
      </xdr:nvSpPr>
      <xdr:spPr>
        <a:xfrm>
          <a:off x="12763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147917</xdr:rowOff>
    </xdr:from>
    <xdr:ext cx="534377" cy="259045"/>
    <xdr:sp macro="" textlink="">
      <xdr:nvSpPr>
        <xdr:cNvPr id="529" name="テキスト ボックス 528"/>
        <xdr:cNvSpPr txBox="1"/>
      </xdr:nvSpPr>
      <xdr:spPr>
        <a:xfrm>
          <a:off x="12547111" y="614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xdr:rowOff>
    </xdr:from>
    <xdr:to>
      <xdr:col>85</xdr:col>
      <xdr:colOff>177800</xdr:colOff>
      <xdr:row>38</xdr:row>
      <xdr:rowOff>110490</xdr:rowOff>
    </xdr:to>
    <xdr:sp macro="" textlink="">
      <xdr:nvSpPr>
        <xdr:cNvPr id="535" name="楕円 534"/>
        <xdr:cNvSpPr/>
      </xdr:nvSpPr>
      <xdr:spPr>
        <a:xfrm>
          <a:off x="162687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95267</xdr:rowOff>
    </xdr:from>
    <xdr:ext cx="534377" cy="259045"/>
    <xdr:sp macro="" textlink="">
      <xdr:nvSpPr>
        <xdr:cNvPr id="536" name="警察費該当値テキスト"/>
        <xdr:cNvSpPr txBox="1"/>
      </xdr:nvSpPr>
      <xdr:spPr>
        <a:xfrm>
          <a:off x="16370300" y="64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96575</xdr:rowOff>
    </xdr:from>
    <xdr:to>
      <xdr:col>81</xdr:col>
      <xdr:colOff>101600</xdr:colOff>
      <xdr:row>39</xdr:row>
      <xdr:rowOff>26725</xdr:rowOff>
    </xdr:to>
    <xdr:sp macro="" textlink="">
      <xdr:nvSpPr>
        <xdr:cNvPr id="537" name="楕円 536"/>
        <xdr:cNvSpPr/>
      </xdr:nvSpPr>
      <xdr:spPr>
        <a:xfrm>
          <a:off x="15430500" y="66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39</xdr:row>
      <xdr:rowOff>17852</xdr:rowOff>
    </xdr:from>
    <xdr:ext cx="534377" cy="259045"/>
    <xdr:sp macro="" textlink="">
      <xdr:nvSpPr>
        <xdr:cNvPr id="538" name="テキスト ボックス 537"/>
        <xdr:cNvSpPr txBox="1"/>
      </xdr:nvSpPr>
      <xdr:spPr>
        <a:xfrm>
          <a:off x="15201411" y="670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563</xdr:rowOff>
    </xdr:from>
    <xdr:to>
      <xdr:col>76</xdr:col>
      <xdr:colOff>165100</xdr:colOff>
      <xdr:row>39</xdr:row>
      <xdr:rowOff>102163</xdr:rowOff>
    </xdr:to>
    <xdr:sp macro="" textlink="">
      <xdr:nvSpPr>
        <xdr:cNvPr id="539" name="楕円 538"/>
        <xdr:cNvSpPr/>
      </xdr:nvSpPr>
      <xdr:spPr>
        <a:xfrm>
          <a:off x="14541500" y="66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93290</xdr:rowOff>
    </xdr:from>
    <xdr:ext cx="534377" cy="259045"/>
    <xdr:sp macro="" textlink="">
      <xdr:nvSpPr>
        <xdr:cNvPr id="540" name="テキスト ボックス 539"/>
        <xdr:cNvSpPr txBox="1"/>
      </xdr:nvSpPr>
      <xdr:spPr>
        <a:xfrm>
          <a:off x="14325111" y="67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138375</xdr:rowOff>
    </xdr:from>
    <xdr:to>
      <xdr:col>72</xdr:col>
      <xdr:colOff>38100</xdr:colOff>
      <xdr:row>39</xdr:row>
      <xdr:rowOff>68525</xdr:rowOff>
    </xdr:to>
    <xdr:sp macro="" textlink="">
      <xdr:nvSpPr>
        <xdr:cNvPr id="541" name="楕円 540"/>
        <xdr:cNvSpPr/>
      </xdr:nvSpPr>
      <xdr:spPr>
        <a:xfrm>
          <a:off x="13652500" y="665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59652</xdr:rowOff>
    </xdr:from>
    <xdr:ext cx="534377" cy="259045"/>
    <xdr:sp macro="" textlink="">
      <xdr:nvSpPr>
        <xdr:cNvPr id="542" name="テキスト ボックス 541"/>
        <xdr:cNvSpPr txBox="1"/>
      </xdr:nvSpPr>
      <xdr:spPr>
        <a:xfrm>
          <a:off x="13436111" y="67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64407</xdr:rowOff>
    </xdr:from>
    <xdr:to>
      <xdr:col>67</xdr:col>
      <xdr:colOff>101600</xdr:colOff>
      <xdr:row>39</xdr:row>
      <xdr:rowOff>166007</xdr:rowOff>
    </xdr:to>
    <xdr:sp macro="" textlink="">
      <xdr:nvSpPr>
        <xdr:cNvPr id="543" name="楕円 542"/>
        <xdr:cNvSpPr/>
      </xdr:nvSpPr>
      <xdr:spPr>
        <a:xfrm>
          <a:off x="12763500" y="67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157134</xdr:rowOff>
    </xdr:from>
    <xdr:ext cx="534377" cy="259045"/>
    <xdr:sp macro="" textlink="">
      <xdr:nvSpPr>
        <xdr:cNvPr id="544" name="テキスト ボックス 543"/>
        <xdr:cNvSpPr txBox="1"/>
      </xdr:nvSpPr>
      <xdr:spPr>
        <a:xfrm>
          <a:off x="12547111" y="68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1756</xdr:rowOff>
    </xdr:from>
    <xdr:to>
      <xdr:col>85</xdr:col>
      <xdr:colOff>126364</xdr:colOff>
      <xdr:row>58</xdr:row>
      <xdr:rowOff>40586</xdr:rowOff>
    </xdr:to>
    <xdr:cxnSp macro="">
      <xdr:nvCxnSpPr>
        <xdr:cNvPr id="569" name="直線コネクタ 568"/>
        <xdr:cNvCxnSpPr/>
      </xdr:nvCxnSpPr>
      <xdr:spPr>
        <a:xfrm flipV="1">
          <a:off x="16317595" y="8745706"/>
          <a:ext cx="1269" cy="1238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44413</xdr:rowOff>
    </xdr:from>
    <xdr:ext cx="534377" cy="259045"/>
    <xdr:sp macro="" textlink="">
      <xdr:nvSpPr>
        <xdr:cNvPr id="570" name="教育費最小値テキスト"/>
        <xdr:cNvSpPr txBox="1"/>
      </xdr:nvSpPr>
      <xdr:spPr>
        <a:xfrm>
          <a:off x="16370300" y="99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40586</xdr:rowOff>
    </xdr:from>
    <xdr:to>
      <xdr:col>86</xdr:col>
      <xdr:colOff>25400</xdr:colOff>
      <xdr:row>58</xdr:row>
      <xdr:rowOff>40586</xdr:rowOff>
    </xdr:to>
    <xdr:cxnSp macro="">
      <xdr:nvCxnSpPr>
        <xdr:cNvPr id="571" name="直線コネクタ 570"/>
        <xdr:cNvCxnSpPr/>
      </xdr:nvCxnSpPr>
      <xdr:spPr>
        <a:xfrm>
          <a:off x="16230600" y="998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119883</xdr:rowOff>
    </xdr:from>
    <xdr:ext cx="599010" cy="259045"/>
    <xdr:sp macro="" textlink="">
      <xdr:nvSpPr>
        <xdr:cNvPr id="572" name="教育費最大値テキスト"/>
        <xdr:cNvSpPr txBox="1"/>
      </xdr:nvSpPr>
      <xdr:spPr>
        <a:xfrm>
          <a:off x="16370300" y="852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1756</xdr:rowOff>
    </xdr:from>
    <xdr:to>
      <xdr:col>86</xdr:col>
      <xdr:colOff>25400</xdr:colOff>
      <xdr:row>51</xdr:row>
      <xdr:rowOff>1756</xdr:rowOff>
    </xdr:to>
    <xdr:cxnSp macro="">
      <xdr:nvCxnSpPr>
        <xdr:cNvPr id="573" name="直線コネクタ 572"/>
        <xdr:cNvCxnSpPr/>
      </xdr:nvCxnSpPr>
      <xdr:spPr>
        <a:xfrm>
          <a:off x="16230600" y="874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55967</xdr:rowOff>
    </xdr:from>
    <xdr:to>
      <xdr:col>85</xdr:col>
      <xdr:colOff>127000</xdr:colOff>
      <xdr:row>56</xdr:row>
      <xdr:rowOff>28797</xdr:rowOff>
    </xdr:to>
    <xdr:cxnSp macro="">
      <xdr:nvCxnSpPr>
        <xdr:cNvPr id="574" name="直線コネクタ 573"/>
        <xdr:cNvCxnSpPr/>
      </xdr:nvCxnSpPr>
      <xdr:spPr>
        <a:xfrm flipV="1">
          <a:off x="15481300" y="9485717"/>
          <a:ext cx="838200" cy="1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62689</xdr:rowOff>
    </xdr:from>
    <xdr:ext cx="534377" cy="259045"/>
    <xdr:sp macro="" textlink="">
      <xdr:nvSpPr>
        <xdr:cNvPr id="575" name="教育費平均値テキスト"/>
        <xdr:cNvSpPr txBox="1"/>
      </xdr:nvSpPr>
      <xdr:spPr>
        <a:xfrm>
          <a:off x="16370300" y="949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84262</xdr:rowOff>
    </xdr:from>
    <xdr:to>
      <xdr:col>85</xdr:col>
      <xdr:colOff>177800</xdr:colOff>
      <xdr:row>56</xdr:row>
      <xdr:rowOff>14412</xdr:rowOff>
    </xdr:to>
    <xdr:sp macro="" textlink="">
      <xdr:nvSpPr>
        <xdr:cNvPr id="576" name="フローチャート: 判断 575"/>
        <xdr:cNvSpPr/>
      </xdr:nvSpPr>
      <xdr:spPr>
        <a:xfrm>
          <a:off x="16268700" y="95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28797</xdr:rowOff>
    </xdr:from>
    <xdr:to>
      <xdr:col>81</xdr:col>
      <xdr:colOff>50800</xdr:colOff>
      <xdr:row>56</xdr:row>
      <xdr:rowOff>37483</xdr:rowOff>
    </xdr:to>
    <xdr:cxnSp macro="">
      <xdr:nvCxnSpPr>
        <xdr:cNvPr id="577" name="直線コネクタ 576"/>
        <xdr:cNvCxnSpPr/>
      </xdr:nvCxnSpPr>
      <xdr:spPr>
        <a:xfrm flipV="1">
          <a:off x="14592300" y="9629997"/>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83479</xdr:rowOff>
    </xdr:from>
    <xdr:to>
      <xdr:col>81</xdr:col>
      <xdr:colOff>101600</xdr:colOff>
      <xdr:row>56</xdr:row>
      <xdr:rowOff>13629</xdr:rowOff>
    </xdr:to>
    <xdr:sp macro="" textlink="">
      <xdr:nvSpPr>
        <xdr:cNvPr id="578" name="フローチャート: 判断 577"/>
        <xdr:cNvSpPr/>
      </xdr:nvSpPr>
      <xdr:spPr>
        <a:xfrm>
          <a:off x="15430500" y="9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30156</xdr:rowOff>
    </xdr:from>
    <xdr:ext cx="534377" cy="259045"/>
    <xdr:sp macro="" textlink="">
      <xdr:nvSpPr>
        <xdr:cNvPr id="579" name="テキスト ボックス 578"/>
        <xdr:cNvSpPr txBox="1"/>
      </xdr:nvSpPr>
      <xdr:spPr>
        <a:xfrm>
          <a:off x="15201411" y="92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37483</xdr:rowOff>
    </xdr:from>
    <xdr:to>
      <xdr:col>76</xdr:col>
      <xdr:colOff>114300</xdr:colOff>
      <xdr:row>56</xdr:row>
      <xdr:rowOff>40847</xdr:rowOff>
    </xdr:to>
    <xdr:cxnSp macro="">
      <xdr:nvCxnSpPr>
        <xdr:cNvPr id="580" name="直線コネクタ 579"/>
        <xdr:cNvCxnSpPr/>
      </xdr:nvCxnSpPr>
      <xdr:spPr>
        <a:xfrm flipV="1">
          <a:off x="13703300" y="9638683"/>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81617</xdr:rowOff>
    </xdr:from>
    <xdr:to>
      <xdr:col>76</xdr:col>
      <xdr:colOff>165100</xdr:colOff>
      <xdr:row>56</xdr:row>
      <xdr:rowOff>11767</xdr:rowOff>
    </xdr:to>
    <xdr:sp macro="" textlink="">
      <xdr:nvSpPr>
        <xdr:cNvPr id="581" name="フローチャート: 判断 580"/>
        <xdr:cNvSpPr/>
      </xdr:nvSpPr>
      <xdr:spPr>
        <a:xfrm>
          <a:off x="145415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28294</xdr:rowOff>
    </xdr:from>
    <xdr:ext cx="534377" cy="259045"/>
    <xdr:sp macro="" textlink="">
      <xdr:nvSpPr>
        <xdr:cNvPr id="582" name="テキスト ボックス 581"/>
        <xdr:cNvSpPr txBox="1"/>
      </xdr:nvSpPr>
      <xdr:spPr>
        <a:xfrm>
          <a:off x="14325111" y="928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40847</xdr:rowOff>
    </xdr:from>
    <xdr:to>
      <xdr:col>71</xdr:col>
      <xdr:colOff>177800</xdr:colOff>
      <xdr:row>56</xdr:row>
      <xdr:rowOff>58318</xdr:rowOff>
    </xdr:to>
    <xdr:cxnSp macro="">
      <xdr:nvCxnSpPr>
        <xdr:cNvPr id="583" name="直線コネクタ 582"/>
        <xdr:cNvCxnSpPr/>
      </xdr:nvCxnSpPr>
      <xdr:spPr>
        <a:xfrm flipV="1">
          <a:off x="12814300" y="9642047"/>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14017</xdr:rowOff>
    </xdr:from>
    <xdr:to>
      <xdr:col>72</xdr:col>
      <xdr:colOff>38100</xdr:colOff>
      <xdr:row>54</xdr:row>
      <xdr:rowOff>115617</xdr:rowOff>
    </xdr:to>
    <xdr:sp macro="" textlink="">
      <xdr:nvSpPr>
        <xdr:cNvPr id="584" name="フローチャート: 判断 583"/>
        <xdr:cNvSpPr/>
      </xdr:nvSpPr>
      <xdr:spPr>
        <a:xfrm>
          <a:off x="13652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132144</xdr:rowOff>
    </xdr:from>
    <xdr:ext cx="534377" cy="259045"/>
    <xdr:sp macro="" textlink="">
      <xdr:nvSpPr>
        <xdr:cNvPr id="585" name="テキスト ボックス 584"/>
        <xdr:cNvSpPr txBox="1"/>
      </xdr:nvSpPr>
      <xdr:spPr>
        <a:xfrm>
          <a:off x="13436111" y="90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63819</xdr:rowOff>
    </xdr:from>
    <xdr:to>
      <xdr:col>67</xdr:col>
      <xdr:colOff>101600</xdr:colOff>
      <xdr:row>54</xdr:row>
      <xdr:rowOff>165419</xdr:rowOff>
    </xdr:to>
    <xdr:sp macro="" textlink="">
      <xdr:nvSpPr>
        <xdr:cNvPr id="586" name="フローチャート: 判断 585"/>
        <xdr:cNvSpPr/>
      </xdr:nvSpPr>
      <xdr:spPr>
        <a:xfrm>
          <a:off x="12763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10496</xdr:rowOff>
    </xdr:from>
    <xdr:ext cx="534377" cy="259045"/>
    <xdr:sp macro="" textlink="">
      <xdr:nvSpPr>
        <xdr:cNvPr id="587" name="テキスト ボックス 586"/>
        <xdr:cNvSpPr txBox="1"/>
      </xdr:nvSpPr>
      <xdr:spPr>
        <a:xfrm>
          <a:off x="12547111" y="90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5167</xdr:rowOff>
    </xdr:from>
    <xdr:to>
      <xdr:col>85</xdr:col>
      <xdr:colOff>177800</xdr:colOff>
      <xdr:row>55</xdr:row>
      <xdr:rowOff>106767</xdr:rowOff>
    </xdr:to>
    <xdr:sp macro="" textlink="">
      <xdr:nvSpPr>
        <xdr:cNvPr id="593" name="楕円 592"/>
        <xdr:cNvSpPr/>
      </xdr:nvSpPr>
      <xdr:spPr>
        <a:xfrm>
          <a:off x="16268700" y="94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28044</xdr:rowOff>
    </xdr:from>
    <xdr:ext cx="534377" cy="259045"/>
    <xdr:sp macro="" textlink="">
      <xdr:nvSpPr>
        <xdr:cNvPr id="594" name="教育費該当値テキスト"/>
        <xdr:cNvSpPr txBox="1"/>
      </xdr:nvSpPr>
      <xdr:spPr>
        <a:xfrm>
          <a:off x="16370300" y="92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149447</xdr:rowOff>
    </xdr:from>
    <xdr:to>
      <xdr:col>81</xdr:col>
      <xdr:colOff>101600</xdr:colOff>
      <xdr:row>56</xdr:row>
      <xdr:rowOff>79597</xdr:rowOff>
    </xdr:to>
    <xdr:sp macro="" textlink="">
      <xdr:nvSpPr>
        <xdr:cNvPr id="595" name="楕円 594"/>
        <xdr:cNvSpPr/>
      </xdr:nvSpPr>
      <xdr:spPr>
        <a:xfrm>
          <a:off x="15430500" y="95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70724</xdr:rowOff>
    </xdr:from>
    <xdr:ext cx="534377" cy="259045"/>
    <xdr:sp macro="" textlink="">
      <xdr:nvSpPr>
        <xdr:cNvPr id="596" name="テキスト ボックス 595"/>
        <xdr:cNvSpPr txBox="1"/>
      </xdr:nvSpPr>
      <xdr:spPr>
        <a:xfrm>
          <a:off x="15201411" y="96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158133</xdr:rowOff>
    </xdr:from>
    <xdr:to>
      <xdr:col>76</xdr:col>
      <xdr:colOff>165100</xdr:colOff>
      <xdr:row>56</xdr:row>
      <xdr:rowOff>88283</xdr:rowOff>
    </xdr:to>
    <xdr:sp macro="" textlink="">
      <xdr:nvSpPr>
        <xdr:cNvPr id="597" name="楕円 596"/>
        <xdr:cNvSpPr/>
      </xdr:nvSpPr>
      <xdr:spPr>
        <a:xfrm>
          <a:off x="14541500" y="95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79410</xdr:rowOff>
    </xdr:from>
    <xdr:ext cx="534377" cy="259045"/>
    <xdr:sp macro="" textlink="">
      <xdr:nvSpPr>
        <xdr:cNvPr id="598" name="テキスト ボックス 597"/>
        <xdr:cNvSpPr txBox="1"/>
      </xdr:nvSpPr>
      <xdr:spPr>
        <a:xfrm>
          <a:off x="14325111" y="96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161497</xdr:rowOff>
    </xdr:from>
    <xdr:to>
      <xdr:col>72</xdr:col>
      <xdr:colOff>38100</xdr:colOff>
      <xdr:row>56</xdr:row>
      <xdr:rowOff>91647</xdr:rowOff>
    </xdr:to>
    <xdr:sp macro="" textlink="">
      <xdr:nvSpPr>
        <xdr:cNvPr id="599" name="楕円 598"/>
        <xdr:cNvSpPr/>
      </xdr:nvSpPr>
      <xdr:spPr>
        <a:xfrm>
          <a:off x="13652500" y="95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82774</xdr:rowOff>
    </xdr:from>
    <xdr:ext cx="534377" cy="259045"/>
    <xdr:sp macro="" textlink="">
      <xdr:nvSpPr>
        <xdr:cNvPr id="600" name="テキスト ボックス 599"/>
        <xdr:cNvSpPr txBox="1"/>
      </xdr:nvSpPr>
      <xdr:spPr>
        <a:xfrm>
          <a:off x="13436111" y="968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7518</xdr:rowOff>
    </xdr:from>
    <xdr:to>
      <xdr:col>67</xdr:col>
      <xdr:colOff>101600</xdr:colOff>
      <xdr:row>56</xdr:row>
      <xdr:rowOff>109118</xdr:rowOff>
    </xdr:to>
    <xdr:sp macro="" textlink="">
      <xdr:nvSpPr>
        <xdr:cNvPr id="601" name="楕円 600"/>
        <xdr:cNvSpPr/>
      </xdr:nvSpPr>
      <xdr:spPr>
        <a:xfrm>
          <a:off x="12763500" y="96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100245</xdr:rowOff>
    </xdr:from>
    <xdr:ext cx="534377" cy="259045"/>
    <xdr:sp macro="" textlink="">
      <xdr:nvSpPr>
        <xdr:cNvPr id="602" name="テキスト ボックス 601"/>
        <xdr:cNvSpPr txBox="1"/>
      </xdr:nvSpPr>
      <xdr:spPr>
        <a:xfrm>
          <a:off x="12547111" y="97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4" name="正方形/長方形 60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5" name="正方形/長方形 60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6" name="正方形/長方形 60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7" name="正方形/長方形 60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6" name="テキスト ボックス 61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xdr:rowOff>
    </xdr:from>
    <xdr:to>
      <xdr:col>85</xdr:col>
      <xdr:colOff>126364</xdr:colOff>
      <xdr:row>77</xdr:row>
      <xdr:rowOff>106381</xdr:rowOff>
    </xdr:to>
    <xdr:cxnSp macro="">
      <xdr:nvCxnSpPr>
        <xdr:cNvPr id="620" name="直線コネクタ 619"/>
        <xdr:cNvCxnSpPr/>
      </xdr:nvCxnSpPr>
      <xdr:spPr>
        <a:xfrm flipV="1">
          <a:off x="16317595" y="12174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110208</xdr:rowOff>
    </xdr:from>
    <xdr:ext cx="469744" cy="259045"/>
    <xdr:sp macro="" textlink="">
      <xdr:nvSpPr>
        <xdr:cNvPr id="621" name="災害復旧費最小値テキスト"/>
        <xdr:cNvSpPr txBox="1"/>
      </xdr:nvSpPr>
      <xdr:spPr>
        <a:xfrm>
          <a:off x="16370300" y="133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106381</xdr:rowOff>
    </xdr:from>
    <xdr:to>
      <xdr:col>86</xdr:col>
      <xdr:colOff>25400</xdr:colOff>
      <xdr:row>77</xdr:row>
      <xdr:rowOff>106381</xdr:rowOff>
    </xdr:to>
    <xdr:cxnSp macro="">
      <xdr:nvCxnSpPr>
        <xdr:cNvPr id="622" name="直線コネクタ 621"/>
        <xdr:cNvCxnSpPr/>
      </xdr:nvCxnSpPr>
      <xdr:spPr>
        <a:xfrm>
          <a:off x="16230600" y="133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120152</xdr:rowOff>
    </xdr:from>
    <xdr:ext cx="534377" cy="259045"/>
    <xdr:sp macro="" textlink="">
      <xdr:nvSpPr>
        <xdr:cNvPr id="623" name="災害復旧費最大値テキスト"/>
        <xdr:cNvSpPr txBox="1"/>
      </xdr:nvSpPr>
      <xdr:spPr>
        <a:xfrm>
          <a:off x="16370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2025</xdr:rowOff>
    </xdr:from>
    <xdr:to>
      <xdr:col>86</xdr:col>
      <xdr:colOff>25400</xdr:colOff>
      <xdr:row>71</xdr:row>
      <xdr:rowOff>2025</xdr:rowOff>
    </xdr:to>
    <xdr:cxnSp macro="">
      <xdr:nvCxnSpPr>
        <xdr:cNvPr id="624" name="直線コネクタ 623"/>
        <xdr:cNvCxnSpPr/>
      </xdr:nvCxnSpPr>
      <xdr:spPr>
        <a:xfrm>
          <a:off x="16230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162503</xdr:rowOff>
    </xdr:from>
    <xdr:to>
      <xdr:col>85</xdr:col>
      <xdr:colOff>127000</xdr:colOff>
      <xdr:row>77</xdr:row>
      <xdr:rowOff>49118</xdr:rowOff>
    </xdr:to>
    <xdr:cxnSp macro="">
      <xdr:nvCxnSpPr>
        <xdr:cNvPr id="625" name="直線コネクタ 624"/>
        <xdr:cNvCxnSpPr/>
      </xdr:nvCxnSpPr>
      <xdr:spPr>
        <a:xfrm>
          <a:off x="15481300" y="13192703"/>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114578</xdr:rowOff>
    </xdr:from>
    <xdr:ext cx="469744" cy="259045"/>
    <xdr:sp macro="" textlink="">
      <xdr:nvSpPr>
        <xdr:cNvPr id="626" name="災害復旧費平均値テキスト"/>
        <xdr:cNvSpPr txBox="1"/>
      </xdr:nvSpPr>
      <xdr:spPr>
        <a:xfrm>
          <a:off x="16370300" y="1280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91701</xdr:rowOff>
    </xdr:from>
    <xdr:to>
      <xdr:col>85</xdr:col>
      <xdr:colOff>177800</xdr:colOff>
      <xdr:row>76</xdr:row>
      <xdr:rowOff>21850</xdr:rowOff>
    </xdr:to>
    <xdr:sp macro="" textlink="">
      <xdr:nvSpPr>
        <xdr:cNvPr id="627" name="フローチャート: 判断 626"/>
        <xdr:cNvSpPr/>
      </xdr:nvSpPr>
      <xdr:spPr>
        <a:xfrm>
          <a:off x="162687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162503</xdr:rowOff>
    </xdr:from>
    <xdr:to>
      <xdr:col>81</xdr:col>
      <xdr:colOff>50800</xdr:colOff>
      <xdr:row>77</xdr:row>
      <xdr:rowOff>146329</xdr:rowOff>
    </xdr:to>
    <xdr:cxnSp macro="">
      <xdr:nvCxnSpPr>
        <xdr:cNvPr id="628" name="直線コネクタ 627"/>
        <xdr:cNvCxnSpPr/>
      </xdr:nvCxnSpPr>
      <xdr:spPr>
        <a:xfrm flipV="1">
          <a:off x="14592300" y="13192703"/>
          <a:ext cx="889000" cy="1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148279</xdr:rowOff>
    </xdr:from>
    <xdr:to>
      <xdr:col>81</xdr:col>
      <xdr:colOff>101600</xdr:colOff>
      <xdr:row>74</xdr:row>
      <xdr:rowOff>78429</xdr:rowOff>
    </xdr:to>
    <xdr:sp macro="" textlink="">
      <xdr:nvSpPr>
        <xdr:cNvPr id="629" name="フローチャート: 判断 628"/>
        <xdr:cNvSpPr/>
      </xdr:nvSpPr>
      <xdr:spPr>
        <a:xfrm>
          <a:off x="15430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94956</xdr:rowOff>
    </xdr:from>
    <xdr:ext cx="534377" cy="259045"/>
    <xdr:sp macro="" textlink="">
      <xdr:nvSpPr>
        <xdr:cNvPr id="630" name="テキスト ボックス 629"/>
        <xdr:cNvSpPr txBox="1"/>
      </xdr:nvSpPr>
      <xdr:spPr>
        <a:xfrm>
          <a:off x="152014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119526</xdr:rowOff>
    </xdr:from>
    <xdr:to>
      <xdr:col>76</xdr:col>
      <xdr:colOff>114300</xdr:colOff>
      <xdr:row>77</xdr:row>
      <xdr:rowOff>146329</xdr:rowOff>
    </xdr:to>
    <xdr:cxnSp macro="">
      <xdr:nvCxnSpPr>
        <xdr:cNvPr id="631" name="直線コネクタ 630"/>
        <xdr:cNvCxnSpPr/>
      </xdr:nvCxnSpPr>
      <xdr:spPr>
        <a:xfrm>
          <a:off x="13703300" y="13321176"/>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120276</xdr:rowOff>
    </xdr:from>
    <xdr:to>
      <xdr:col>76</xdr:col>
      <xdr:colOff>165100</xdr:colOff>
      <xdr:row>75</xdr:row>
      <xdr:rowOff>50426</xdr:rowOff>
    </xdr:to>
    <xdr:sp macro="" textlink="">
      <xdr:nvSpPr>
        <xdr:cNvPr id="632" name="フローチャート: 判断 631"/>
        <xdr:cNvSpPr/>
      </xdr:nvSpPr>
      <xdr:spPr>
        <a:xfrm>
          <a:off x="14541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66953</xdr:rowOff>
    </xdr:from>
    <xdr:ext cx="469744" cy="259045"/>
    <xdr:sp macro="" textlink="">
      <xdr:nvSpPr>
        <xdr:cNvPr id="633" name="テキスト ボックス 632"/>
        <xdr:cNvSpPr txBox="1"/>
      </xdr:nvSpPr>
      <xdr:spPr>
        <a:xfrm>
          <a:off x="14357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170732</xdr:rowOff>
    </xdr:from>
    <xdr:to>
      <xdr:col>71</xdr:col>
      <xdr:colOff>177800</xdr:colOff>
      <xdr:row>77</xdr:row>
      <xdr:rowOff>119526</xdr:rowOff>
    </xdr:to>
    <xdr:cxnSp macro="">
      <xdr:nvCxnSpPr>
        <xdr:cNvPr id="634" name="直線コネクタ 633"/>
        <xdr:cNvCxnSpPr/>
      </xdr:nvCxnSpPr>
      <xdr:spPr>
        <a:xfrm>
          <a:off x="12814300" y="13200932"/>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145707</xdr:rowOff>
    </xdr:from>
    <xdr:to>
      <xdr:col>72</xdr:col>
      <xdr:colOff>38100</xdr:colOff>
      <xdr:row>77</xdr:row>
      <xdr:rowOff>75857</xdr:rowOff>
    </xdr:to>
    <xdr:sp macro="" textlink="">
      <xdr:nvSpPr>
        <xdr:cNvPr id="635" name="フローチャート: 判断 634"/>
        <xdr:cNvSpPr/>
      </xdr:nvSpPr>
      <xdr:spPr>
        <a:xfrm>
          <a:off x="13652500" y="1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92384</xdr:rowOff>
    </xdr:from>
    <xdr:ext cx="469744" cy="259045"/>
    <xdr:sp macro="" textlink="">
      <xdr:nvSpPr>
        <xdr:cNvPr id="636" name="テキスト ボックス 635"/>
        <xdr:cNvSpPr txBox="1"/>
      </xdr:nvSpPr>
      <xdr:spPr>
        <a:xfrm>
          <a:off x="13468428" y="129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42094</xdr:rowOff>
    </xdr:from>
    <xdr:to>
      <xdr:col>67</xdr:col>
      <xdr:colOff>101600</xdr:colOff>
      <xdr:row>77</xdr:row>
      <xdr:rowOff>143694</xdr:rowOff>
    </xdr:to>
    <xdr:sp macro="" textlink="">
      <xdr:nvSpPr>
        <xdr:cNvPr id="637" name="フローチャート: 判断 636"/>
        <xdr:cNvSpPr/>
      </xdr:nvSpPr>
      <xdr:spPr>
        <a:xfrm>
          <a:off x="12763500" y="1324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134821</xdr:rowOff>
    </xdr:from>
    <xdr:ext cx="469744" cy="259045"/>
    <xdr:sp macro="" textlink="">
      <xdr:nvSpPr>
        <xdr:cNvPr id="638" name="テキスト ボックス 637"/>
        <xdr:cNvSpPr txBox="1"/>
      </xdr:nvSpPr>
      <xdr:spPr>
        <a:xfrm>
          <a:off x="12579428" y="133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169768</xdr:rowOff>
    </xdr:from>
    <xdr:to>
      <xdr:col>85</xdr:col>
      <xdr:colOff>177800</xdr:colOff>
      <xdr:row>77</xdr:row>
      <xdr:rowOff>99918</xdr:rowOff>
    </xdr:to>
    <xdr:sp macro="" textlink="">
      <xdr:nvSpPr>
        <xdr:cNvPr id="644" name="楕円 643"/>
        <xdr:cNvSpPr/>
      </xdr:nvSpPr>
      <xdr:spPr>
        <a:xfrm>
          <a:off x="16268700" y="131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84695</xdr:rowOff>
    </xdr:from>
    <xdr:ext cx="469744" cy="259045"/>
    <xdr:sp macro="" textlink="">
      <xdr:nvSpPr>
        <xdr:cNvPr id="645" name="災害復旧費該当値テキスト"/>
        <xdr:cNvSpPr txBox="1"/>
      </xdr:nvSpPr>
      <xdr:spPr>
        <a:xfrm>
          <a:off x="16370300" y="1311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111703</xdr:rowOff>
    </xdr:from>
    <xdr:to>
      <xdr:col>81</xdr:col>
      <xdr:colOff>101600</xdr:colOff>
      <xdr:row>77</xdr:row>
      <xdr:rowOff>41853</xdr:rowOff>
    </xdr:to>
    <xdr:sp macro="" textlink="">
      <xdr:nvSpPr>
        <xdr:cNvPr id="646" name="楕円 645"/>
        <xdr:cNvSpPr/>
      </xdr:nvSpPr>
      <xdr:spPr>
        <a:xfrm>
          <a:off x="15430500" y="131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32980</xdr:rowOff>
    </xdr:from>
    <xdr:ext cx="469744" cy="259045"/>
    <xdr:sp macro="" textlink="">
      <xdr:nvSpPr>
        <xdr:cNvPr id="647" name="テキスト ボックス 646"/>
        <xdr:cNvSpPr txBox="1"/>
      </xdr:nvSpPr>
      <xdr:spPr>
        <a:xfrm>
          <a:off x="15233728" y="1323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95529</xdr:rowOff>
    </xdr:from>
    <xdr:to>
      <xdr:col>76</xdr:col>
      <xdr:colOff>165100</xdr:colOff>
      <xdr:row>78</xdr:row>
      <xdr:rowOff>25679</xdr:rowOff>
    </xdr:to>
    <xdr:sp macro="" textlink="">
      <xdr:nvSpPr>
        <xdr:cNvPr id="648" name="楕円 647"/>
        <xdr:cNvSpPr/>
      </xdr:nvSpPr>
      <xdr:spPr>
        <a:xfrm>
          <a:off x="14541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16806</xdr:rowOff>
    </xdr:from>
    <xdr:ext cx="378565" cy="259045"/>
    <xdr:sp macro="" textlink="">
      <xdr:nvSpPr>
        <xdr:cNvPr id="649" name="テキスト ボックス 648"/>
        <xdr:cNvSpPr txBox="1"/>
      </xdr:nvSpPr>
      <xdr:spPr>
        <a:xfrm>
          <a:off x="14403017" y="13389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68726</xdr:rowOff>
    </xdr:from>
    <xdr:to>
      <xdr:col>72</xdr:col>
      <xdr:colOff>38100</xdr:colOff>
      <xdr:row>77</xdr:row>
      <xdr:rowOff>170326</xdr:rowOff>
    </xdr:to>
    <xdr:sp macro="" textlink="">
      <xdr:nvSpPr>
        <xdr:cNvPr id="650" name="楕円 649"/>
        <xdr:cNvSpPr/>
      </xdr:nvSpPr>
      <xdr:spPr>
        <a:xfrm>
          <a:off x="13652500" y="132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161453</xdr:rowOff>
    </xdr:from>
    <xdr:ext cx="469744" cy="259045"/>
    <xdr:sp macro="" textlink="">
      <xdr:nvSpPr>
        <xdr:cNvPr id="651" name="テキスト ボックス 650"/>
        <xdr:cNvSpPr txBox="1"/>
      </xdr:nvSpPr>
      <xdr:spPr>
        <a:xfrm>
          <a:off x="13468428" y="133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119932</xdr:rowOff>
    </xdr:from>
    <xdr:to>
      <xdr:col>67</xdr:col>
      <xdr:colOff>101600</xdr:colOff>
      <xdr:row>77</xdr:row>
      <xdr:rowOff>50082</xdr:rowOff>
    </xdr:to>
    <xdr:sp macro="" textlink="">
      <xdr:nvSpPr>
        <xdr:cNvPr id="652" name="楕円 651"/>
        <xdr:cNvSpPr/>
      </xdr:nvSpPr>
      <xdr:spPr>
        <a:xfrm>
          <a:off x="12763500" y="131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66609</xdr:rowOff>
    </xdr:from>
    <xdr:ext cx="469744" cy="259045"/>
    <xdr:sp macro="" textlink="">
      <xdr:nvSpPr>
        <xdr:cNvPr id="653" name="テキスト ボックス 652"/>
        <xdr:cNvSpPr txBox="1"/>
      </xdr:nvSpPr>
      <xdr:spPr>
        <a:xfrm>
          <a:off x="12579428" y="1292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5" name="正方形/長方形 65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6" name="正方形/長方形 65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7" name="正方形/長方形 65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8" name="正方形/長方形 65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2" name="テキスト ボックス 66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4" name="テキスト ボックス 66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127747</xdr:rowOff>
    </xdr:from>
    <xdr:to>
      <xdr:col>85</xdr:col>
      <xdr:colOff>126364</xdr:colOff>
      <xdr:row>98</xdr:row>
      <xdr:rowOff>33238</xdr:rowOff>
    </xdr:to>
    <xdr:cxnSp macro="">
      <xdr:nvCxnSpPr>
        <xdr:cNvPr id="678" name="直線コネクタ 677"/>
        <xdr:cNvCxnSpPr/>
      </xdr:nvCxnSpPr>
      <xdr:spPr>
        <a:xfrm flipV="1">
          <a:off x="16317595" y="15558247"/>
          <a:ext cx="1269" cy="127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37065</xdr:rowOff>
    </xdr:from>
    <xdr:ext cx="534377" cy="259045"/>
    <xdr:sp macro="" textlink="">
      <xdr:nvSpPr>
        <xdr:cNvPr id="679" name="公債費最小値テキスト"/>
        <xdr:cNvSpPr txBox="1"/>
      </xdr:nvSpPr>
      <xdr:spPr>
        <a:xfrm>
          <a:off x="16370300" y="1683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33238</xdr:rowOff>
    </xdr:from>
    <xdr:to>
      <xdr:col>86</xdr:col>
      <xdr:colOff>25400</xdr:colOff>
      <xdr:row>98</xdr:row>
      <xdr:rowOff>33238</xdr:rowOff>
    </xdr:to>
    <xdr:cxnSp macro="">
      <xdr:nvCxnSpPr>
        <xdr:cNvPr id="680" name="直線コネクタ 679"/>
        <xdr:cNvCxnSpPr/>
      </xdr:nvCxnSpPr>
      <xdr:spPr>
        <a:xfrm>
          <a:off x="16230600" y="1683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74424</xdr:rowOff>
    </xdr:from>
    <xdr:ext cx="534377" cy="259045"/>
    <xdr:sp macro="" textlink="">
      <xdr:nvSpPr>
        <xdr:cNvPr id="681" name="公債費最大値テキスト"/>
        <xdr:cNvSpPr txBox="1"/>
      </xdr:nvSpPr>
      <xdr:spPr>
        <a:xfrm>
          <a:off x="16370300" y="153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127747</xdr:rowOff>
    </xdr:from>
    <xdr:to>
      <xdr:col>86</xdr:col>
      <xdr:colOff>25400</xdr:colOff>
      <xdr:row>90</xdr:row>
      <xdr:rowOff>127747</xdr:rowOff>
    </xdr:to>
    <xdr:cxnSp macro="">
      <xdr:nvCxnSpPr>
        <xdr:cNvPr id="682" name="直線コネクタ 681"/>
        <xdr:cNvCxnSpPr/>
      </xdr:nvCxnSpPr>
      <xdr:spPr>
        <a:xfrm>
          <a:off x="16230600" y="155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131731</xdr:rowOff>
    </xdr:from>
    <xdr:to>
      <xdr:col>85</xdr:col>
      <xdr:colOff>127000</xdr:colOff>
      <xdr:row>96</xdr:row>
      <xdr:rowOff>32617</xdr:rowOff>
    </xdr:to>
    <xdr:cxnSp macro="">
      <xdr:nvCxnSpPr>
        <xdr:cNvPr id="683" name="直線コネクタ 682"/>
        <xdr:cNvCxnSpPr/>
      </xdr:nvCxnSpPr>
      <xdr:spPr>
        <a:xfrm flipV="1">
          <a:off x="15481300" y="16419481"/>
          <a:ext cx="8382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20011</xdr:rowOff>
    </xdr:from>
    <xdr:ext cx="534377" cy="259045"/>
    <xdr:sp macro="" textlink="">
      <xdr:nvSpPr>
        <xdr:cNvPr id="684" name="公債費平均値テキスト"/>
        <xdr:cNvSpPr txBox="1"/>
      </xdr:nvSpPr>
      <xdr:spPr>
        <a:xfrm>
          <a:off x="16370300" y="1613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168584</xdr:rowOff>
    </xdr:from>
    <xdr:to>
      <xdr:col>85</xdr:col>
      <xdr:colOff>177800</xdr:colOff>
      <xdr:row>95</xdr:row>
      <xdr:rowOff>98734</xdr:rowOff>
    </xdr:to>
    <xdr:sp macro="" textlink="">
      <xdr:nvSpPr>
        <xdr:cNvPr id="685" name="フローチャート: 判断 684"/>
        <xdr:cNvSpPr/>
      </xdr:nvSpPr>
      <xdr:spPr>
        <a:xfrm>
          <a:off x="16268700" y="1628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32617</xdr:rowOff>
    </xdr:from>
    <xdr:to>
      <xdr:col>81</xdr:col>
      <xdr:colOff>50800</xdr:colOff>
      <xdr:row>97</xdr:row>
      <xdr:rowOff>107271</xdr:rowOff>
    </xdr:to>
    <xdr:cxnSp macro="">
      <xdr:nvCxnSpPr>
        <xdr:cNvPr id="686" name="直線コネクタ 685"/>
        <xdr:cNvCxnSpPr/>
      </xdr:nvCxnSpPr>
      <xdr:spPr>
        <a:xfrm flipV="1">
          <a:off x="14592300" y="16491817"/>
          <a:ext cx="889000" cy="24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143960</xdr:rowOff>
    </xdr:from>
    <xdr:to>
      <xdr:col>81</xdr:col>
      <xdr:colOff>101600</xdr:colOff>
      <xdr:row>95</xdr:row>
      <xdr:rowOff>74110</xdr:rowOff>
    </xdr:to>
    <xdr:sp macro="" textlink="">
      <xdr:nvSpPr>
        <xdr:cNvPr id="687" name="フローチャート: 判断 686"/>
        <xdr:cNvSpPr/>
      </xdr:nvSpPr>
      <xdr:spPr>
        <a:xfrm>
          <a:off x="15430500" y="1626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90637</xdr:rowOff>
    </xdr:from>
    <xdr:ext cx="534377" cy="259045"/>
    <xdr:sp macro="" textlink="">
      <xdr:nvSpPr>
        <xdr:cNvPr id="688" name="テキスト ボックス 687"/>
        <xdr:cNvSpPr txBox="1"/>
      </xdr:nvSpPr>
      <xdr:spPr>
        <a:xfrm>
          <a:off x="15201411" y="160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85359</xdr:rowOff>
    </xdr:from>
    <xdr:to>
      <xdr:col>76</xdr:col>
      <xdr:colOff>114300</xdr:colOff>
      <xdr:row>97</xdr:row>
      <xdr:rowOff>107271</xdr:rowOff>
    </xdr:to>
    <xdr:cxnSp macro="">
      <xdr:nvCxnSpPr>
        <xdr:cNvPr id="689" name="直線コネクタ 688"/>
        <xdr:cNvCxnSpPr/>
      </xdr:nvCxnSpPr>
      <xdr:spPr>
        <a:xfrm>
          <a:off x="13703300" y="16716009"/>
          <a:ext cx="8890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49189</xdr:rowOff>
    </xdr:from>
    <xdr:to>
      <xdr:col>76</xdr:col>
      <xdr:colOff>165100</xdr:colOff>
      <xdr:row>94</xdr:row>
      <xdr:rowOff>150789</xdr:rowOff>
    </xdr:to>
    <xdr:sp macro="" textlink="">
      <xdr:nvSpPr>
        <xdr:cNvPr id="690" name="フローチャート: 判断 689"/>
        <xdr:cNvSpPr/>
      </xdr:nvSpPr>
      <xdr:spPr>
        <a:xfrm>
          <a:off x="14541500" y="1616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167316</xdr:rowOff>
    </xdr:from>
    <xdr:ext cx="534377" cy="259045"/>
    <xdr:sp macro="" textlink="">
      <xdr:nvSpPr>
        <xdr:cNvPr id="691" name="テキスト ボックス 690"/>
        <xdr:cNvSpPr txBox="1"/>
      </xdr:nvSpPr>
      <xdr:spPr>
        <a:xfrm>
          <a:off x="14325111" y="1594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85359</xdr:rowOff>
    </xdr:from>
    <xdr:to>
      <xdr:col>71</xdr:col>
      <xdr:colOff>177800</xdr:colOff>
      <xdr:row>97</xdr:row>
      <xdr:rowOff>146949</xdr:rowOff>
    </xdr:to>
    <xdr:cxnSp macro="">
      <xdr:nvCxnSpPr>
        <xdr:cNvPr id="692" name="直線コネクタ 691"/>
        <xdr:cNvCxnSpPr/>
      </xdr:nvCxnSpPr>
      <xdr:spPr>
        <a:xfrm flipV="1">
          <a:off x="12814300" y="16716009"/>
          <a:ext cx="889000" cy="6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102290</xdr:rowOff>
    </xdr:from>
    <xdr:to>
      <xdr:col>72</xdr:col>
      <xdr:colOff>38100</xdr:colOff>
      <xdr:row>95</xdr:row>
      <xdr:rowOff>32440</xdr:rowOff>
    </xdr:to>
    <xdr:sp macro="" textlink="">
      <xdr:nvSpPr>
        <xdr:cNvPr id="693" name="フローチャート: 判断 692"/>
        <xdr:cNvSpPr/>
      </xdr:nvSpPr>
      <xdr:spPr>
        <a:xfrm>
          <a:off x="13652500" y="162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48967</xdr:rowOff>
    </xdr:from>
    <xdr:ext cx="534377" cy="259045"/>
    <xdr:sp macro="" textlink="">
      <xdr:nvSpPr>
        <xdr:cNvPr id="694" name="テキスト ボックス 693"/>
        <xdr:cNvSpPr txBox="1"/>
      </xdr:nvSpPr>
      <xdr:spPr>
        <a:xfrm>
          <a:off x="13436111" y="159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102093</xdr:rowOff>
    </xdr:from>
    <xdr:to>
      <xdr:col>67</xdr:col>
      <xdr:colOff>101600</xdr:colOff>
      <xdr:row>95</xdr:row>
      <xdr:rowOff>32243</xdr:rowOff>
    </xdr:to>
    <xdr:sp macro="" textlink="">
      <xdr:nvSpPr>
        <xdr:cNvPr id="695" name="フローチャート: 判断 694"/>
        <xdr:cNvSpPr/>
      </xdr:nvSpPr>
      <xdr:spPr>
        <a:xfrm>
          <a:off x="12763500" y="162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48770</xdr:rowOff>
    </xdr:from>
    <xdr:ext cx="534377" cy="259045"/>
    <xdr:sp macro="" textlink="">
      <xdr:nvSpPr>
        <xdr:cNvPr id="696" name="テキスト ボックス 695"/>
        <xdr:cNvSpPr txBox="1"/>
      </xdr:nvSpPr>
      <xdr:spPr>
        <a:xfrm>
          <a:off x="12547111" y="159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80931</xdr:rowOff>
    </xdr:from>
    <xdr:to>
      <xdr:col>85</xdr:col>
      <xdr:colOff>177800</xdr:colOff>
      <xdr:row>96</xdr:row>
      <xdr:rowOff>11081</xdr:rowOff>
    </xdr:to>
    <xdr:sp macro="" textlink="">
      <xdr:nvSpPr>
        <xdr:cNvPr id="702" name="楕円 701"/>
        <xdr:cNvSpPr/>
      </xdr:nvSpPr>
      <xdr:spPr>
        <a:xfrm>
          <a:off x="16268700" y="163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59358</xdr:rowOff>
    </xdr:from>
    <xdr:ext cx="534377" cy="259045"/>
    <xdr:sp macro="" textlink="">
      <xdr:nvSpPr>
        <xdr:cNvPr id="703" name="公債費該当値テキスト"/>
        <xdr:cNvSpPr txBox="1"/>
      </xdr:nvSpPr>
      <xdr:spPr>
        <a:xfrm>
          <a:off x="16370300" y="163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153267</xdr:rowOff>
    </xdr:from>
    <xdr:to>
      <xdr:col>81</xdr:col>
      <xdr:colOff>101600</xdr:colOff>
      <xdr:row>96</xdr:row>
      <xdr:rowOff>83417</xdr:rowOff>
    </xdr:to>
    <xdr:sp macro="" textlink="">
      <xdr:nvSpPr>
        <xdr:cNvPr id="704" name="楕円 703"/>
        <xdr:cNvSpPr/>
      </xdr:nvSpPr>
      <xdr:spPr>
        <a:xfrm>
          <a:off x="15430500" y="1644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74544</xdr:rowOff>
    </xdr:from>
    <xdr:ext cx="534377" cy="259045"/>
    <xdr:sp macro="" textlink="">
      <xdr:nvSpPr>
        <xdr:cNvPr id="705" name="テキスト ボックス 704"/>
        <xdr:cNvSpPr txBox="1"/>
      </xdr:nvSpPr>
      <xdr:spPr>
        <a:xfrm>
          <a:off x="15201411" y="165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56471</xdr:rowOff>
    </xdr:from>
    <xdr:to>
      <xdr:col>76</xdr:col>
      <xdr:colOff>165100</xdr:colOff>
      <xdr:row>97</xdr:row>
      <xdr:rowOff>158071</xdr:rowOff>
    </xdr:to>
    <xdr:sp macro="" textlink="">
      <xdr:nvSpPr>
        <xdr:cNvPr id="706" name="楕円 705"/>
        <xdr:cNvSpPr/>
      </xdr:nvSpPr>
      <xdr:spPr>
        <a:xfrm>
          <a:off x="14541500" y="166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149198</xdr:rowOff>
    </xdr:from>
    <xdr:ext cx="534377" cy="259045"/>
    <xdr:sp macro="" textlink="">
      <xdr:nvSpPr>
        <xdr:cNvPr id="707" name="テキスト ボックス 706"/>
        <xdr:cNvSpPr txBox="1"/>
      </xdr:nvSpPr>
      <xdr:spPr>
        <a:xfrm>
          <a:off x="14325111" y="167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34559</xdr:rowOff>
    </xdr:from>
    <xdr:to>
      <xdr:col>72</xdr:col>
      <xdr:colOff>38100</xdr:colOff>
      <xdr:row>97</xdr:row>
      <xdr:rowOff>136159</xdr:rowOff>
    </xdr:to>
    <xdr:sp macro="" textlink="">
      <xdr:nvSpPr>
        <xdr:cNvPr id="708" name="楕円 707"/>
        <xdr:cNvSpPr/>
      </xdr:nvSpPr>
      <xdr:spPr>
        <a:xfrm>
          <a:off x="13652500" y="1666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127286</xdr:rowOff>
    </xdr:from>
    <xdr:ext cx="534377" cy="259045"/>
    <xdr:sp macro="" textlink="">
      <xdr:nvSpPr>
        <xdr:cNvPr id="709" name="テキスト ボックス 708"/>
        <xdr:cNvSpPr txBox="1"/>
      </xdr:nvSpPr>
      <xdr:spPr>
        <a:xfrm>
          <a:off x="13436111" y="167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96149</xdr:rowOff>
    </xdr:from>
    <xdr:to>
      <xdr:col>67</xdr:col>
      <xdr:colOff>101600</xdr:colOff>
      <xdr:row>98</xdr:row>
      <xdr:rowOff>26299</xdr:rowOff>
    </xdr:to>
    <xdr:sp macro="" textlink="">
      <xdr:nvSpPr>
        <xdr:cNvPr id="710" name="楕円 709"/>
        <xdr:cNvSpPr/>
      </xdr:nvSpPr>
      <xdr:spPr>
        <a:xfrm>
          <a:off x="12763500" y="167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17426</xdr:rowOff>
    </xdr:from>
    <xdr:ext cx="534377" cy="259045"/>
    <xdr:sp macro="" textlink="">
      <xdr:nvSpPr>
        <xdr:cNvPr id="711" name="テキスト ボックス 710"/>
        <xdr:cNvSpPr txBox="1"/>
      </xdr:nvSpPr>
      <xdr:spPr>
        <a:xfrm>
          <a:off x="12547111" y="168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3" name="正方形/長方形 71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4" name="正方形/長方形 71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5" name="正方形/長方形 71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6" name="正方形/長方形 71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3" name="テキスト ボックス 72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5" name="テキスト ボックス 72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7" name="テキスト ボックス 72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9" name="テキスト ボックス 728"/>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85816</xdr:rowOff>
    </xdr:from>
    <xdr:to>
      <xdr:col>116</xdr:col>
      <xdr:colOff>62864</xdr:colOff>
      <xdr:row>39</xdr:row>
      <xdr:rowOff>98878</xdr:rowOff>
    </xdr:to>
    <xdr:cxnSp macro="">
      <xdr:nvCxnSpPr>
        <xdr:cNvPr id="735" name="直線コネクタ 734"/>
        <xdr:cNvCxnSpPr/>
      </xdr:nvCxnSpPr>
      <xdr:spPr>
        <a:xfrm flipV="1">
          <a:off x="22159595" y="5229316"/>
          <a:ext cx="1269"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32493</xdr:rowOff>
    </xdr:from>
    <xdr:ext cx="378565" cy="259045"/>
    <xdr:sp macro="" textlink="">
      <xdr:nvSpPr>
        <xdr:cNvPr id="738" name="諸支出金最大値テキスト"/>
        <xdr:cNvSpPr txBox="1"/>
      </xdr:nvSpPr>
      <xdr:spPr>
        <a:xfrm>
          <a:off x="22212300" y="500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85816</xdr:rowOff>
    </xdr:from>
    <xdr:to>
      <xdr:col>116</xdr:col>
      <xdr:colOff>152400</xdr:colOff>
      <xdr:row>30</xdr:row>
      <xdr:rowOff>85816</xdr:rowOff>
    </xdr:to>
    <xdr:cxnSp macro="">
      <xdr:nvCxnSpPr>
        <xdr:cNvPr id="739" name="直線コネクタ 738"/>
        <xdr:cNvCxnSpPr/>
      </xdr:nvCxnSpPr>
      <xdr:spPr>
        <a:xfrm>
          <a:off x="22072600" y="522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103613</xdr:rowOff>
    </xdr:from>
    <xdr:ext cx="313932" cy="259045"/>
    <xdr:sp macro="" textlink="">
      <xdr:nvSpPr>
        <xdr:cNvPr id="741" name="諸支出金平均値テキスト"/>
        <xdr:cNvSpPr txBox="1"/>
      </xdr:nvSpPr>
      <xdr:spPr>
        <a:xfrm>
          <a:off x="22212300" y="64472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2" name="フローチャート: 判断 741"/>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46446</xdr:rowOff>
    </xdr:from>
    <xdr:to>
      <xdr:col>112</xdr:col>
      <xdr:colOff>38100</xdr:colOff>
      <xdr:row>37</xdr:row>
      <xdr:rowOff>148046</xdr:rowOff>
    </xdr:to>
    <xdr:sp macro="" textlink="">
      <xdr:nvSpPr>
        <xdr:cNvPr id="744" name="フローチャート: 判断 743"/>
        <xdr:cNvSpPr/>
      </xdr:nvSpPr>
      <xdr:spPr>
        <a:xfrm>
          <a:off x="21272500" y="63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164573</xdr:rowOff>
    </xdr:from>
    <xdr:ext cx="378565" cy="259045"/>
    <xdr:sp macro="" textlink="">
      <xdr:nvSpPr>
        <xdr:cNvPr id="745" name="テキスト ボックス 744"/>
        <xdr:cNvSpPr txBox="1"/>
      </xdr:nvSpPr>
      <xdr:spPr>
        <a:xfrm>
          <a:off x="21121317" y="616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35016</xdr:rowOff>
    </xdr:from>
    <xdr:to>
      <xdr:col>107</xdr:col>
      <xdr:colOff>101600</xdr:colOff>
      <xdr:row>39</xdr:row>
      <xdr:rowOff>136616</xdr:rowOff>
    </xdr:to>
    <xdr:sp macro="" textlink="">
      <xdr:nvSpPr>
        <xdr:cNvPr id="747" name="フローチャート: 判断 746"/>
        <xdr:cNvSpPr/>
      </xdr:nvSpPr>
      <xdr:spPr>
        <a:xfrm>
          <a:off x="20383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153143</xdr:rowOff>
    </xdr:from>
    <xdr:ext cx="249299" cy="259045"/>
    <xdr:sp macro="" textlink="">
      <xdr:nvSpPr>
        <xdr:cNvPr id="748" name="テキスト ボックス 747"/>
        <xdr:cNvSpPr txBox="1"/>
      </xdr:nvSpPr>
      <xdr:spPr>
        <a:xfrm>
          <a:off x="20309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49712</xdr:rowOff>
    </xdr:from>
    <xdr:to>
      <xdr:col>102</xdr:col>
      <xdr:colOff>165100</xdr:colOff>
      <xdr:row>38</xdr:row>
      <xdr:rowOff>151312</xdr:rowOff>
    </xdr:to>
    <xdr:sp macro="" textlink="">
      <xdr:nvSpPr>
        <xdr:cNvPr id="750" name="フローチャート: 判断 749"/>
        <xdr:cNvSpPr/>
      </xdr:nvSpPr>
      <xdr:spPr>
        <a:xfrm>
          <a:off x="19494500" y="656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167838</xdr:rowOff>
    </xdr:from>
    <xdr:ext cx="378565" cy="259045"/>
    <xdr:sp macro="" textlink="">
      <xdr:nvSpPr>
        <xdr:cNvPr id="751" name="テキスト ボックス 750"/>
        <xdr:cNvSpPr txBox="1"/>
      </xdr:nvSpPr>
      <xdr:spPr>
        <a:xfrm>
          <a:off x="19356017" y="634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30117</xdr:rowOff>
    </xdr:from>
    <xdr:to>
      <xdr:col>98</xdr:col>
      <xdr:colOff>38100</xdr:colOff>
      <xdr:row>39</xdr:row>
      <xdr:rowOff>131717</xdr:rowOff>
    </xdr:to>
    <xdr:sp macro="" textlink="">
      <xdr:nvSpPr>
        <xdr:cNvPr id="752" name="フローチャート: 判断 751"/>
        <xdr:cNvSpPr/>
      </xdr:nvSpPr>
      <xdr:spPr>
        <a:xfrm>
          <a:off x="186055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148244</xdr:rowOff>
    </xdr:from>
    <xdr:ext cx="313932" cy="259045"/>
    <xdr:sp macro="" textlink="">
      <xdr:nvSpPr>
        <xdr:cNvPr id="753" name="テキスト ボックス 752"/>
        <xdr:cNvSpPr txBox="1"/>
      </xdr:nvSpPr>
      <xdr:spPr>
        <a:xfrm>
          <a:off x="18499333" y="6491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62" name="テキスト ボックス 761"/>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70" name="正方形/長方形 76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71" name="正方形/長方形 77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72" name="正方形/長方形 77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73" name="正方形/長方形 77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92" name="テキスト ボックス 79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9" name="テキスト ボックス 80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a:t>
          </a:r>
          <a:r>
            <a:rPr kumimoji="1" lang="en-US" altLang="ja-JP" sz="1300">
              <a:latin typeface="ＭＳ Ｐゴシック" panose="020B0600070205080204" pitchFamily="50" charset="-128"/>
              <a:ea typeface="ＭＳ Ｐゴシック" panose="020B0600070205080204" pitchFamily="50" charset="-128"/>
            </a:rPr>
            <a:t>1人あたり69千円となっており、前年度より6.1％の増となっている。これは社会保障関係経費の増等によるものである。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％の減となっている。これは奈良県総合医療センター建替整備にかかる貸付の減等によるものである。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％の減となっている。これは、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年度に国営農業用水再編対策事業の完了に伴い、市町村等の負担金を国に繰上償還したこと等によるものである。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％の増となっている。これは、国の「防災・減災、国土強靱化のための３か年の緊急対策」に呼応するなど、公共事業を推進したことによるものである。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令和元年度の実質収支額は、歳入歳出差引額の増加額が次年度へ繰り越す財源の増加額を上回ったため、前年度に比べ増加している。</a:t>
          </a:r>
        </a:p>
        <a:p>
          <a:r>
            <a:rPr kumimoji="1" lang="ja-JP" altLang="en-US" sz="1400">
              <a:latin typeface="ＭＳ ゴシック" pitchFamily="49" charset="-128"/>
              <a:ea typeface="ＭＳ ゴシック" pitchFamily="49" charset="-128"/>
            </a:rPr>
            <a:t>財政調整基金残高は、収支の状況を勘案し、</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億円を取り崩したため、前年度に比べ減少している。</a:t>
          </a:r>
        </a:p>
        <a:p>
          <a:r>
            <a:rPr kumimoji="1" lang="ja-JP" altLang="en-US" sz="1400">
              <a:latin typeface="ＭＳ ゴシック" pitchFamily="49" charset="-128"/>
              <a:ea typeface="ＭＳ ゴシック" pitchFamily="49" charset="-128"/>
            </a:rPr>
            <a:t>今後も引き続き黒字確保のため、各般の取組を進める。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奈良県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年度から平成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年度にかけては、県税及び地方譲与税などの歳入の減少により一般会計の収支額が減少したことから、連結実質黒字額は減少している。</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年度から平成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年度にかけては、水道用水供給事業費特別会計や証紙収入特別会計において収支が改善したことから、連結実質黒字額は増加している。</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年度から平成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年度にかけては、水道用水供給事業費特別会計において収支が改善したことや、国民健康保険事業費特別会計を創設し、黒字であったことから、連結実質黒字額は増加している。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から令和元年度にかけては、国民健康保険事業費特別会計の黒字額は減少したものの、水道用水供給事業費特別会計の収支が改善したことや、流域下水道事業費特別会計において公営企業会計への移行に伴い、令和元年度の出納を令和２年３月</a:t>
          </a:r>
          <a:r>
            <a:rPr kumimoji="1" lang="en-US" altLang="ja-JP" sz="1400">
              <a:solidFill>
                <a:sysClr val="windowText" lastClr="000000"/>
              </a:solidFill>
              <a:latin typeface="ＭＳ ゴシック" pitchFamily="49" charset="-128"/>
              <a:ea typeface="ＭＳ ゴシック" pitchFamily="49" charset="-128"/>
            </a:rPr>
            <a:t>31</a:t>
          </a:r>
          <a:r>
            <a:rPr kumimoji="1" lang="ja-JP" altLang="en-US" sz="1400">
              <a:solidFill>
                <a:sysClr val="windowText" lastClr="000000"/>
              </a:solidFill>
              <a:latin typeface="ＭＳ ゴシック" pitchFamily="49" charset="-128"/>
              <a:ea typeface="ＭＳ ゴシック" pitchFamily="49" charset="-128"/>
            </a:rPr>
            <a:t>日をもって閉鎖したため、連結実質黒字額は増加している。</a:t>
          </a:r>
        </a:p>
        <a:p>
          <a:r>
            <a:rPr kumimoji="1" lang="ja-JP" altLang="en-US" sz="1400">
              <a:solidFill>
                <a:sysClr val="windowText" lastClr="000000"/>
              </a:solidFill>
              <a:latin typeface="ＭＳ ゴシック" pitchFamily="49" charset="-128"/>
              <a:ea typeface="ＭＳ ゴシック" pitchFamily="49" charset="-128"/>
            </a:rPr>
            <a:t>　今後も引き続き連結実質黒字確保のため、各般の取組を進める。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実質公債費比率（分子）について、平成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年度から平成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年度にかけては、元利償還金等が増加したことにより、増加したが、平成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年度から令和元年度にかけては、元利償還金が減少したことにより、減少傾向にある。</a:t>
          </a:r>
        </a:p>
        <a:p>
          <a:r>
            <a:rPr kumimoji="1" lang="ja-JP" altLang="en-US" sz="1400">
              <a:solidFill>
                <a:sysClr val="windowText" lastClr="000000"/>
              </a:solidFill>
              <a:latin typeface="ＭＳ ゴシック" pitchFamily="49" charset="-128"/>
              <a:ea typeface="ＭＳ ゴシック" pitchFamily="49" charset="-128"/>
            </a:rPr>
            <a:t>　本県では、投資的経費に充当する通常債について発行抑制に努めており、また発行する場合は交付税措置のある財源的に有利な地方債の活用に努めている。</a:t>
          </a:r>
        </a:p>
        <a:p>
          <a:r>
            <a:rPr kumimoji="1" lang="ja-JP" altLang="en-US" sz="1400">
              <a:solidFill>
                <a:sysClr val="windowText" lastClr="000000"/>
              </a:solidFill>
              <a:latin typeface="ＭＳ ゴシック" pitchFamily="49" charset="-128"/>
              <a:ea typeface="ＭＳ ゴシック" pitchFamily="49" charset="-128"/>
            </a:rPr>
            <a:t>　今後も引き続き公債費負担軽減を図るため、取組を継続する。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ゴシック" pitchFamily="49" charset="-128"/>
              <a:ea typeface="ＭＳ ゴシック" pitchFamily="49" charset="-128"/>
            </a:rPr>
            <a:t>減債基金積立相当額の積立ルールが、毎年度の積立額を発行額の３０分の１と設定しているのに対して、本県では新発定時償還と同様、最初の３年を据置期間としているため、減債基金残高と減債基金積立相当額に乖離が生じている。</a:t>
          </a:r>
        </a:p>
        <a:p>
          <a:r>
            <a:rPr kumimoji="1" lang="ja-JP" altLang="en-US" sz="800">
              <a:solidFill>
                <a:sysClr val="windowText" lastClr="000000"/>
              </a:solidFill>
              <a:latin typeface="ＭＳ ゴシック" pitchFamily="49" charset="-128"/>
              <a:ea typeface="ＭＳ ゴシック" pitchFamily="49" charset="-128"/>
            </a:rPr>
            <a:t>なお、据置期間終了後は、年率４％（満期一括償還時の借換後の残額は、定時償還債で借換）で積み立てている。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令和元年度においては、一般会計等に係る地方債現在高や退職手当負担見込額は減少したものの、充当可能基金残高も減少したため、全体として将来負担比率（分子）は前年度より増加した。</a:t>
          </a:r>
        </a:p>
        <a:p>
          <a:r>
            <a:rPr kumimoji="1" lang="ja-JP" altLang="en-US" sz="1400">
              <a:solidFill>
                <a:sysClr val="windowText" lastClr="000000"/>
              </a:solidFill>
              <a:latin typeface="ＭＳ ゴシック" pitchFamily="49" charset="-128"/>
              <a:ea typeface="ＭＳ ゴシック" pitchFamily="49" charset="-128"/>
            </a:rPr>
            <a:t>　本県では、投資的経費に充当する通常債について発行抑制に努めており、また発行する場合は交付税措置のある財源的に有利な地方債の活用に努めている。</a:t>
          </a:r>
        </a:p>
        <a:p>
          <a:r>
            <a:rPr kumimoji="1" lang="ja-JP" altLang="en-US" sz="1400">
              <a:solidFill>
                <a:sysClr val="windowText" lastClr="000000"/>
              </a:solidFill>
              <a:latin typeface="ＭＳ ゴシック" pitchFamily="49" charset="-128"/>
              <a:ea typeface="ＭＳ ゴシック" pitchFamily="49" charset="-128"/>
            </a:rPr>
            <a:t>　今後も引き続き将来負担の軽減のため、取組を継続する。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年度にかけては、減債基金を活用し臨時財政対策債を繰上償還した結果、基金残高は約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は、奈良県コンベンションセンターや、なら歴史芸術文化村整備など、地域活性化に資する事業を積極的に推進するため、地域・経済活性化基金繰入金を活用したこと、及び減債基金を活用し臨時財政対策債を繰上償還した結果、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においては、景気や金利の変動などの急激な財政環境の悪化への備えや、主要なプロジェクトをはじめ、県政発展に資する施策・事業等を実施するために必要な資金について、年度間の調整を図るために積み立てている。今後もこれらの基金を活用して、持続可能な財政運営を維持しつつ、県経済の発展や県民の安全・安心の向上に資するプロジェクト等を計画的に推進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奈良県立医科大学及び医療センターの施設等の整備並びに南和広域医療企業団が設立当初に行う公立病院等の施設等の整備に係る市町村の財政負担の軽減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・奈良県地域振興基金：地域産業の活性化又は市町村の振興に寄与する事業に対する助成、県勢発展の基盤となる公共施設等の整備その他地域の振興に資する事業を実施するため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・奈良県地域・経済活性化基金：県内の各地域及び県経済の活性化に資する事業の推進を図るため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・奈良県庁舎等整備基金：庁舎等の整備に要する経費の財源に充てるため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・奈良県立医科大学及び医療センター並びに南和地域公立病院等整備基金：奈良県立医科大学や奈良県総合医療センター、南奈良総合医療センター等の整備費の公債費の償還等に活用したこと等による減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・奈良県地域振興基金：「奈良モデル」による市町村との協働まちづくり等に活用するため、約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・奈良県地域・経済活性化基金：奈良県コンベンションセンターや、なら歴史芸術文化村整備の主要プロジェクトに活用するため、約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億円を取崩したこと等による減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・奈良県庁舎等整備基金：庁舎等の整備に要する経費の財源に活用するため、約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今後も奈良県立医科大学や奈良県総合医療センター等の整備にかかる公債費の償還や、奈良県立医科大学教育部門の移転等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・奈良県地域振興基金：今後も「奈良モデル」や市町村との協働によるまちづくり等に活用していく。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・奈良県地域・経済活性化基金：今後も主要なプロジェクトに活用していく。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・奈良県庁舎等整備基金：今後も庁舎等の整備に活用していく。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収支の状況を勘案し、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今後の急激な財政環境の悪化に備え、過去の決算において収支を確保するために取り崩した実績等を踏まえた水準の残高を確保することとしている。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減債基金を活用し、臨時財政対策債の繰上償還を行った（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減債基金を活用した臨時財政対策債の繰上償還を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までの３か年で実施する予定。（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77</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79</v>
      </c>
      <c r="C3" s="551"/>
      <c r="D3" s="552"/>
      <c r="E3" s="552"/>
      <c r="F3" s="552"/>
      <c r="G3" s="552"/>
      <c r="H3" s="552"/>
      <c r="I3" s="552"/>
      <c r="J3" s="552"/>
      <c r="K3" s="552"/>
      <c r="L3" s="552" t="s">
        <v>80</v>
      </c>
      <c r="M3" s="552"/>
      <c r="N3" s="552"/>
      <c r="O3" s="552"/>
      <c r="P3" s="552"/>
      <c r="Q3" s="552"/>
      <c r="R3" s="553"/>
      <c r="S3" s="553"/>
      <c r="T3" s="553"/>
      <c r="U3" s="553"/>
      <c r="V3" s="554"/>
      <c r="W3" s="582" t="s">
        <v>81</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82</v>
      </c>
      <c r="BO3" s="550"/>
      <c r="BP3" s="550"/>
      <c r="BQ3" s="550"/>
      <c r="BR3" s="550"/>
      <c r="BS3" s="550"/>
      <c r="BT3" s="550"/>
      <c r="BU3" s="586"/>
      <c r="BV3" s="549" t="s">
        <v>83</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84</v>
      </c>
      <c r="CU3" s="550"/>
      <c r="CV3" s="550"/>
      <c r="CW3" s="550"/>
      <c r="CX3" s="550"/>
      <c r="CY3" s="550"/>
      <c r="CZ3" s="550"/>
      <c r="DA3" s="586"/>
      <c r="DB3" s="549" t="s">
        <v>85</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86</v>
      </c>
      <c r="X4" s="502"/>
      <c r="Y4" s="503"/>
      <c r="Z4" s="510" t="s">
        <v>1</v>
      </c>
      <c r="AA4" s="511"/>
      <c r="AB4" s="511"/>
      <c r="AC4" s="511"/>
      <c r="AD4" s="511"/>
      <c r="AE4" s="511"/>
      <c r="AF4" s="511"/>
      <c r="AG4" s="511"/>
      <c r="AH4" s="512"/>
      <c r="AI4" s="510" t="s">
        <v>87</v>
      </c>
      <c r="AJ4" s="560"/>
      <c r="AK4" s="560"/>
      <c r="AL4" s="560"/>
      <c r="AM4" s="560"/>
      <c r="AN4" s="560"/>
      <c r="AO4" s="560"/>
      <c r="AP4" s="561"/>
      <c r="AQ4" s="516" t="s">
        <v>88</v>
      </c>
      <c r="AR4" s="517"/>
      <c r="AS4" s="560"/>
      <c r="AT4" s="560"/>
      <c r="AU4" s="560"/>
      <c r="AV4" s="560"/>
      <c r="AW4" s="560"/>
      <c r="AX4" s="560"/>
      <c r="AY4" s="565"/>
      <c r="AZ4" s="422" t="s">
        <v>89</v>
      </c>
      <c r="BA4" s="423"/>
      <c r="BB4" s="423"/>
      <c r="BC4" s="423"/>
      <c r="BD4" s="423"/>
      <c r="BE4" s="423"/>
      <c r="BF4" s="423"/>
      <c r="BG4" s="423"/>
      <c r="BH4" s="423"/>
      <c r="BI4" s="423"/>
      <c r="BJ4" s="423"/>
      <c r="BK4" s="423"/>
      <c r="BL4" s="423"/>
      <c r="BM4" s="424"/>
      <c r="BN4" s="425">
        <v>514284495</v>
      </c>
      <c r="BO4" s="426"/>
      <c r="BP4" s="426"/>
      <c r="BQ4" s="426"/>
      <c r="BR4" s="426"/>
      <c r="BS4" s="426"/>
      <c r="BT4" s="426"/>
      <c r="BU4" s="427"/>
      <c r="BV4" s="425">
        <v>499121994</v>
      </c>
      <c r="BW4" s="426"/>
      <c r="BX4" s="426"/>
      <c r="BY4" s="426"/>
      <c r="BZ4" s="426"/>
      <c r="CA4" s="426"/>
      <c r="CB4" s="426"/>
      <c r="CC4" s="427"/>
      <c r="CD4" s="534" t="s">
        <v>90</v>
      </c>
      <c r="CE4" s="535"/>
      <c r="CF4" s="535"/>
      <c r="CG4" s="535"/>
      <c r="CH4" s="535"/>
      <c r="CI4" s="535"/>
      <c r="CJ4" s="535"/>
      <c r="CK4" s="535"/>
      <c r="CL4" s="535"/>
      <c r="CM4" s="535"/>
      <c r="CN4" s="535"/>
      <c r="CO4" s="535"/>
      <c r="CP4" s="535"/>
      <c r="CQ4" s="535"/>
      <c r="CR4" s="535"/>
      <c r="CS4" s="536"/>
      <c r="CT4" s="587">
        <v>0.5</v>
      </c>
      <c r="CU4" s="588"/>
      <c r="CV4" s="588"/>
      <c r="CW4" s="588"/>
      <c r="CX4" s="588"/>
      <c r="CY4" s="588"/>
      <c r="CZ4" s="588"/>
      <c r="DA4" s="589"/>
      <c r="DB4" s="587">
        <v>0.4</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91</v>
      </c>
      <c r="BA5" s="429"/>
      <c r="BB5" s="429"/>
      <c r="BC5" s="429"/>
      <c r="BD5" s="429"/>
      <c r="BE5" s="429"/>
      <c r="BF5" s="429"/>
      <c r="BG5" s="429"/>
      <c r="BH5" s="429"/>
      <c r="BI5" s="429"/>
      <c r="BJ5" s="429"/>
      <c r="BK5" s="429"/>
      <c r="BL5" s="429"/>
      <c r="BM5" s="430"/>
      <c r="BN5" s="431">
        <v>506792689</v>
      </c>
      <c r="BO5" s="432"/>
      <c r="BP5" s="432"/>
      <c r="BQ5" s="432"/>
      <c r="BR5" s="432"/>
      <c r="BS5" s="432"/>
      <c r="BT5" s="432"/>
      <c r="BU5" s="433"/>
      <c r="BV5" s="431">
        <v>493623933</v>
      </c>
      <c r="BW5" s="432"/>
      <c r="BX5" s="432"/>
      <c r="BY5" s="432"/>
      <c r="BZ5" s="432"/>
      <c r="CA5" s="432"/>
      <c r="CB5" s="432"/>
      <c r="CC5" s="433"/>
      <c r="CD5" s="478" t="s">
        <v>92</v>
      </c>
      <c r="CE5" s="479"/>
      <c r="CF5" s="479"/>
      <c r="CG5" s="479"/>
      <c r="CH5" s="479"/>
      <c r="CI5" s="479"/>
      <c r="CJ5" s="479"/>
      <c r="CK5" s="479"/>
      <c r="CL5" s="479"/>
      <c r="CM5" s="479"/>
      <c r="CN5" s="479"/>
      <c r="CO5" s="479"/>
      <c r="CP5" s="479"/>
      <c r="CQ5" s="479"/>
      <c r="CR5" s="479"/>
      <c r="CS5" s="480"/>
      <c r="CT5" s="410">
        <v>93.7</v>
      </c>
      <c r="CU5" s="411"/>
      <c r="CV5" s="411"/>
      <c r="CW5" s="411"/>
      <c r="CX5" s="411"/>
      <c r="CY5" s="411"/>
      <c r="CZ5" s="411"/>
      <c r="DA5" s="412"/>
      <c r="DB5" s="410">
        <v>92.8</v>
      </c>
      <c r="DC5" s="411"/>
      <c r="DD5" s="411"/>
      <c r="DE5" s="411"/>
      <c r="DF5" s="411"/>
      <c r="DG5" s="411"/>
      <c r="DH5" s="411"/>
      <c r="DI5" s="412"/>
      <c r="DJ5" s="158"/>
      <c r="DK5" s="158"/>
      <c r="DL5" s="158"/>
      <c r="DM5" s="158"/>
      <c r="DN5" s="158"/>
      <c r="DO5" s="158"/>
    </row>
    <row r="6" spans="1:119" ht="18.75" customHeight="1" x14ac:dyDescent="0.2">
      <c r="A6" s="159"/>
      <c r="B6" s="549" t="s">
        <v>93</v>
      </c>
      <c r="C6" s="550"/>
      <c r="D6" s="550"/>
      <c r="E6" s="550"/>
      <c r="F6" s="550"/>
      <c r="G6" s="550"/>
      <c r="H6" s="550"/>
      <c r="I6" s="550"/>
      <c r="J6" s="550"/>
      <c r="K6" s="551"/>
      <c r="L6" s="552" t="s">
        <v>94</v>
      </c>
      <c r="M6" s="552"/>
      <c r="N6" s="552"/>
      <c r="O6" s="552"/>
      <c r="P6" s="552"/>
      <c r="Q6" s="552"/>
      <c r="R6" s="553"/>
      <c r="S6" s="553"/>
      <c r="T6" s="553"/>
      <c r="U6" s="553"/>
      <c r="V6" s="554"/>
      <c r="W6" s="504"/>
      <c r="X6" s="505"/>
      <c r="Y6" s="506"/>
      <c r="Z6" s="531" t="s">
        <v>95</v>
      </c>
      <c r="AA6" s="532"/>
      <c r="AB6" s="532"/>
      <c r="AC6" s="532"/>
      <c r="AD6" s="532"/>
      <c r="AE6" s="532"/>
      <c r="AF6" s="532"/>
      <c r="AG6" s="532"/>
      <c r="AH6" s="533"/>
      <c r="AI6" s="456">
        <v>1</v>
      </c>
      <c r="AJ6" s="457"/>
      <c r="AK6" s="457"/>
      <c r="AL6" s="457"/>
      <c r="AM6" s="457"/>
      <c r="AN6" s="457"/>
      <c r="AO6" s="457"/>
      <c r="AP6" s="458"/>
      <c r="AQ6" s="456">
        <v>10926</v>
      </c>
      <c r="AR6" s="457"/>
      <c r="AS6" s="457"/>
      <c r="AT6" s="457"/>
      <c r="AU6" s="457"/>
      <c r="AV6" s="457"/>
      <c r="AW6" s="457"/>
      <c r="AX6" s="457"/>
      <c r="AY6" s="459"/>
      <c r="AZ6" s="428" t="s">
        <v>96</v>
      </c>
      <c r="BA6" s="429"/>
      <c r="BB6" s="429"/>
      <c r="BC6" s="429"/>
      <c r="BD6" s="429"/>
      <c r="BE6" s="429"/>
      <c r="BF6" s="429"/>
      <c r="BG6" s="429"/>
      <c r="BH6" s="429"/>
      <c r="BI6" s="429"/>
      <c r="BJ6" s="429"/>
      <c r="BK6" s="429"/>
      <c r="BL6" s="429"/>
      <c r="BM6" s="430"/>
      <c r="BN6" s="431">
        <v>7491806</v>
      </c>
      <c r="BO6" s="432"/>
      <c r="BP6" s="432"/>
      <c r="BQ6" s="432"/>
      <c r="BR6" s="432"/>
      <c r="BS6" s="432"/>
      <c r="BT6" s="432"/>
      <c r="BU6" s="433"/>
      <c r="BV6" s="431">
        <v>5498061</v>
      </c>
      <c r="BW6" s="432"/>
      <c r="BX6" s="432"/>
      <c r="BY6" s="432"/>
      <c r="BZ6" s="432"/>
      <c r="CA6" s="432"/>
      <c r="CB6" s="432"/>
      <c r="CC6" s="433"/>
      <c r="CD6" s="478" t="s">
        <v>97</v>
      </c>
      <c r="CE6" s="479"/>
      <c r="CF6" s="479"/>
      <c r="CG6" s="479"/>
      <c r="CH6" s="479"/>
      <c r="CI6" s="479"/>
      <c r="CJ6" s="479"/>
      <c r="CK6" s="479"/>
      <c r="CL6" s="479"/>
      <c r="CM6" s="479"/>
      <c r="CN6" s="479"/>
      <c r="CO6" s="479"/>
      <c r="CP6" s="479"/>
      <c r="CQ6" s="479"/>
      <c r="CR6" s="479"/>
      <c r="CS6" s="480"/>
      <c r="CT6" s="576">
        <v>100.2</v>
      </c>
      <c r="CU6" s="577"/>
      <c r="CV6" s="577"/>
      <c r="CW6" s="577"/>
      <c r="CX6" s="577"/>
      <c r="CY6" s="577"/>
      <c r="CZ6" s="577"/>
      <c r="DA6" s="578"/>
      <c r="DB6" s="576">
        <v>100.8</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98</v>
      </c>
      <c r="AA7" s="532"/>
      <c r="AB7" s="532"/>
      <c r="AC7" s="532"/>
      <c r="AD7" s="532"/>
      <c r="AE7" s="532"/>
      <c r="AF7" s="532"/>
      <c r="AG7" s="532"/>
      <c r="AH7" s="533"/>
      <c r="AI7" s="456">
        <v>2</v>
      </c>
      <c r="AJ7" s="457"/>
      <c r="AK7" s="457"/>
      <c r="AL7" s="457"/>
      <c r="AM7" s="457"/>
      <c r="AN7" s="457"/>
      <c r="AO7" s="457"/>
      <c r="AP7" s="458"/>
      <c r="AQ7" s="456">
        <v>8997</v>
      </c>
      <c r="AR7" s="457"/>
      <c r="AS7" s="457"/>
      <c r="AT7" s="457"/>
      <c r="AU7" s="457"/>
      <c r="AV7" s="457"/>
      <c r="AW7" s="457"/>
      <c r="AX7" s="457"/>
      <c r="AY7" s="459"/>
      <c r="AZ7" s="428" t="s">
        <v>99</v>
      </c>
      <c r="BA7" s="429"/>
      <c r="BB7" s="429"/>
      <c r="BC7" s="429"/>
      <c r="BD7" s="429"/>
      <c r="BE7" s="429"/>
      <c r="BF7" s="429"/>
      <c r="BG7" s="429"/>
      <c r="BH7" s="429"/>
      <c r="BI7" s="429"/>
      <c r="BJ7" s="429"/>
      <c r="BK7" s="429"/>
      <c r="BL7" s="429"/>
      <c r="BM7" s="430"/>
      <c r="BN7" s="431">
        <v>6028181</v>
      </c>
      <c r="BO7" s="432"/>
      <c r="BP7" s="432"/>
      <c r="BQ7" s="432"/>
      <c r="BR7" s="432"/>
      <c r="BS7" s="432"/>
      <c r="BT7" s="432"/>
      <c r="BU7" s="433"/>
      <c r="BV7" s="431">
        <v>4230210</v>
      </c>
      <c r="BW7" s="432"/>
      <c r="BX7" s="432"/>
      <c r="BY7" s="432"/>
      <c r="BZ7" s="432"/>
      <c r="CA7" s="432"/>
      <c r="CB7" s="432"/>
      <c r="CC7" s="433"/>
      <c r="CD7" s="478" t="s">
        <v>100</v>
      </c>
      <c r="CE7" s="479"/>
      <c r="CF7" s="479"/>
      <c r="CG7" s="479"/>
      <c r="CH7" s="479"/>
      <c r="CI7" s="479"/>
      <c r="CJ7" s="479"/>
      <c r="CK7" s="479"/>
      <c r="CL7" s="479"/>
      <c r="CM7" s="479"/>
      <c r="CN7" s="479"/>
      <c r="CO7" s="479"/>
      <c r="CP7" s="479"/>
      <c r="CQ7" s="479"/>
      <c r="CR7" s="479"/>
      <c r="CS7" s="480"/>
      <c r="CT7" s="431">
        <v>322377349</v>
      </c>
      <c r="CU7" s="432"/>
      <c r="CV7" s="432"/>
      <c r="CW7" s="432"/>
      <c r="CX7" s="432"/>
      <c r="CY7" s="432"/>
      <c r="CZ7" s="432"/>
      <c r="DA7" s="433"/>
      <c r="DB7" s="431">
        <v>322165901</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101</v>
      </c>
      <c r="AA8" s="532"/>
      <c r="AB8" s="532"/>
      <c r="AC8" s="532"/>
      <c r="AD8" s="532"/>
      <c r="AE8" s="532"/>
      <c r="AF8" s="532"/>
      <c r="AG8" s="532"/>
      <c r="AH8" s="533"/>
      <c r="AI8" s="456">
        <v>1</v>
      </c>
      <c r="AJ8" s="457"/>
      <c r="AK8" s="457"/>
      <c r="AL8" s="457"/>
      <c r="AM8" s="457"/>
      <c r="AN8" s="457"/>
      <c r="AO8" s="457"/>
      <c r="AP8" s="458"/>
      <c r="AQ8" s="456">
        <v>7277</v>
      </c>
      <c r="AR8" s="457"/>
      <c r="AS8" s="457"/>
      <c r="AT8" s="457"/>
      <c r="AU8" s="457"/>
      <c r="AV8" s="457"/>
      <c r="AW8" s="457"/>
      <c r="AX8" s="457"/>
      <c r="AY8" s="459"/>
      <c r="AZ8" s="428" t="s">
        <v>102</v>
      </c>
      <c r="BA8" s="429"/>
      <c r="BB8" s="429"/>
      <c r="BC8" s="429"/>
      <c r="BD8" s="429"/>
      <c r="BE8" s="429"/>
      <c r="BF8" s="429"/>
      <c r="BG8" s="429"/>
      <c r="BH8" s="429"/>
      <c r="BI8" s="429"/>
      <c r="BJ8" s="429"/>
      <c r="BK8" s="429"/>
      <c r="BL8" s="429"/>
      <c r="BM8" s="430"/>
      <c r="BN8" s="431">
        <v>1463625</v>
      </c>
      <c r="BO8" s="432"/>
      <c r="BP8" s="432"/>
      <c r="BQ8" s="432"/>
      <c r="BR8" s="432"/>
      <c r="BS8" s="432"/>
      <c r="BT8" s="432"/>
      <c r="BU8" s="433"/>
      <c r="BV8" s="431">
        <v>1267851</v>
      </c>
      <c r="BW8" s="432"/>
      <c r="BX8" s="432"/>
      <c r="BY8" s="432"/>
      <c r="BZ8" s="432"/>
      <c r="CA8" s="432"/>
      <c r="CB8" s="432"/>
      <c r="CC8" s="433"/>
      <c r="CD8" s="478" t="s">
        <v>103</v>
      </c>
      <c r="CE8" s="479"/>
      <c r="CF8" s="479"/>
      <c r="CG8" s="479"/>
      <c r="CH8" s="479"/>
      <c r="CI8" s="479"/>
      <c r="CJ8" s="479"/>
      <c r="CK8" s="479"/>
      <c r="CL8" s="479"/>
      <c r="CM8" s="479"/>
      <c r="CN8" s="479"/>
      <c r="CO8" s="479"/>
      <c r="CP8" s="479"/>
      <c r="CQ8" s="479"/>
      <c r="CR8" s="479"/>
      <c r="CS8" s="480"/>
      <c r="CT8" s="573">
        <v>0.43048999999999998</v>
      </c>
      <c r="CU8" s="574"/>
      <c r="CV8" s="574"/>
      <c r="CW8" s="574"/>
      <c r="CX8" s="574"/>
      <c r="CY8" s="574"/>
      <c r="CZ8" s="574"/>
      <c r="DA8" s="575"/>
      <c r="DB8" s="573">
        <v>0.42758000000000002</v>
      </c>
      <c r="DC8" s="574"/>
      <c r="DD8" s="574"/>
      <c r="DE8" s="574"/>
      <c r="DF8" s="574"/>
      <c r="DG8" s="574"/>
      <c r="DH8" s="574"/>
      <c r="DI8" s="575"/>
      <c r="DJ8" s="158"/>
      <c r="DK8" s="158"/>
      <c r="DL8" s="158"/>
      <c r="DM8" s="158"/>
      <c r="DN8" s="158"/>
      <c r="DO8" s="158"/>
    </row>
    <row r="9" spans="1:119" ht="18.75" customHeight="1" thickBot="1" x14ac:dyDescent="0.25">
      <c r="A9" s="159"/>
      <c r="B9" s="537" t="s">
        <v>104</v>
      </c>
      <c r="C9" s="511"/>
      <c r="D9" s="511"/>
      <c r="E9" s="511"/>
      <c r="F9" s="511"/>
      <c r="G9" s="511"/>
      <c r="H9" s="511"/>
      <c r="I9" s="511"/>
      <c r="J9" s="511"/>
      <c r="K9" s="512"/>
      <c r="L9" s="543" t="s">
        <v>105</v>
      </c>
      <c r="M9" s="544"/>
      <c r="N9" s="544"/>
      <c r="O9" s="544"/>
      <c r="P9" s="544"/>
      <c r="Q9" s="545"/>
      <c r="R9" s="546">
        <v>1364316</v>
      </c>
      <c r="S9" s="547"/>
      <c r="T9" s="547"/>
      <c r="U9" s="547"/>
      <c r="V9" s="548"/>
      <c r="W9" s="504"/>
      <c r="X9" s="505"/>
      <c r="Y9" s="506"/>
      <c r="Z9" s="531" t="s">
        <v>106</v>
      </c>
      <c r="AA9" s="532"/>
      <c r="AB9" s="532"/>
      <c r="AC9" s="532"/>
      <c r="AD9" s="532"/>
      <c r="AE9" s="532"/>
      <c r="AF9" s="532"/>
      <c r="AG9" s="532"/>
      <c r="AH9" s="533"/>
      <c r="AI9" s="456">
        <v>1</v>
      </c>
      <c r="AJ9" s="457"/>
      <c r="AK9" s="457"/>
      <c r="AL9" s="457"/>
      <c r="AM9" s="457"/>
      <c r="AN9" s="457"/>
      <c r="AO9" s="457"/>
      <c r="AP9" s="458"/>
      <c r="AQ9" s="456">
        <v>8600</v>
      </c>
      <c r="AR9" s="457"/>
      <c r="AS9" s="457"/>
      <c r="AT9" s="457"/>
      <c r="AU9" s="457"/>
      <c r="AV9" s="457"/>
      <c r="AW9" s="457"/>
      <c r="AX9" s="457"/>
      <c r="AY9" s="459"/>
      <c r="AZ9" s="428" t="s">
        <v>107</v>
      </c>
      <c r="BA9" s="429"/>
      <c r="BB9" s="429"/>
      <c r="BC9" s="429"/>
      <c r="BD9" s="429"/>
      <c r="BE9" s="429"/>
      <c r="BF9" s="429"/>
      <c r="BG9" s="429"/>
      <c r="BH9" s="429"/>
      <c r="BI9" s="429"/>
      <c r="BJ9" s="429"/>
      <c r="BK9" s="429"/>
      <c r="BL9" s="429"/>
      <c r="BM9" s="430"/>
      <c r="BN9" s="431">
        <v>195774</v>
      </c>
      <c r="BO9" s="432"/>
      <c r="BP9" s="432"/>
      <c r="BQ9" s="432"/>
      <c r="BR9" s="432"/>
      <c r="BS9" s="432"/>
      <c r="BT9" s="432"/>
      <c r="BU9" s="433"/>
      <c r="BV9" s="431">
        <v>-548849</v>
      </c>
      <c r="BW9" s="432"/>
      <c r="BX9" s="432"/>
      <c r="BY9" s="432"/>
      <c r="BZ9" s="432"/>
      <c r="CA9" s="432"/>
      <c r="CB9" s="432"/>
      <c r="CC9" s="433"/>
      <c r="CD9" s="402" t="s">
        <v>108</v>
      </c>
      <c r="CE9" s="403"/>
      <c r="CF9" s="403"/>
      <c r="CG9" s="403"/>
      <c r="CH9" s="403"/>
      <c r="CI9" s="403"/>
      <c r="CJ9" s="403"/>
      <c r="CK9" s="403"/>
      <c r="CL9" s="403"/>
      <c r="CM9" s="403"/>
      <c r="CN9" s="403"/>
      <c r="CO9" s="403"/>
      <c r="CP9" s="403"/>
      <c r="CQ9" s="403"/>
      <c r="CR9" s="403"/>
      <c r="CS9" s="404"/>
      <c r="CT9" s="410">
        <v>23.3</v>
      </c>
      <c r="CU9" s="411"/>
      <c r="CV9" s="411"/>
      <c r="CW9" s="411"/>
      <c r="CX9" s="411"/>
      <c r="CY9" s="411"/>
      <c r="CZ9" s="411"/>
      <c r="DA9" s="412"/>
      <c r="DB9" s="410">
        <v>23.5</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109</v>
      </c>
      <c r="M10" s="454"/>
      <c r="N10" s="454"/>
      <c r="O10" s="454"/>
      <c r="P10" s="454"/>
      <c r="Q10" s="455"/>
      <c r="R10" s="456">
        <v>1400728</v>
      </c>
      <c r="S10" s="457"/>
      <c r="T10" s="457"/>
      <c r="U10" s="457"/>
      <c r="V10" s="459"/>
      <c r="W10" s="504"/>
      <c r="X10" s="505"/>
      <c r="Y10" s="506"/>
      <c r="Z10" s="531" t="s">
        <v>110</v>
      </c>
      <c r="AA10" s="532"/>
      <c r="AB10" s="532"/>
      <c r="AC10" s="532"/>
      <c r="AD10" s="532"/>
      <c r="AE10" s="532"/>
      <c r="AF10" s="532"/>
      <c r="AG10" s="532"/>
      <c r="AH10" s="533"/>
      <c r="AI10" s="456">
        <v>1</v>
      </c>
      <c r="AJ10" s="457"/>
      <c r="AK10" s="457"/>
      <c r="AL10" s="457"/>
      <c r="AM10" s="457"/>
      <c r="AN10" s="457"/>
      <c r="AO10" s="457"/>
      <c r="AP10" s="458"/>
      <c r="AQ10" s="456">
        <v>7500</v>
      </c>
      <c r="AR10" s="457"/>
      <c r="AS10" s="457"/>
      <c r="AT10" s="457"/>
      <c r="AU10" s="457"/>
      <c r="AV10" s="457"/>
      <c r="AW10" s="457"/>
      <c r="AX10" s="457"/>
      <c r="AY10" s="459"/>
      <c r="AZ10" s="428" t="s">
        <v>111</v>
      </c>
      <c r="BA10" s="429"/>
      <c r="BB10" s="429"/>
      <c r="BC10" s="429"/>
      <c r="BD10" s="429"/>
      <c r="BE10" s="429"/>
      <c r="BF10" s="429"/>
      <c r="BG10" s="429"/>
      <c r="BH10" s="429"/>
      <c r="BI10" s="429"/>
      <c r="BJ10" s="429"/>
      <c r="BK10" s="429"/>
      <c r="BL10" s="429"/>
      <c r="BM10" s="430"/>
      <c r="BN10" s="431">
        <v>671915</v>
      </c>
      <c r="BO10" s="432"/>
      <c r="BP10" s="432"/>
      <c r="BQ10" s="432"/>
      <c r="BR10" s="432"/>
      <c r="BS10" s="432"/>
      <c r="BT10" s="432"/>
      <c r="BU10" s="433"/>
      <c r="BV10" s="431">
        <v>947900</v>
      </c>
      <c r="BW10" s="432"/>
      <c r="BX10" s="432"/>
      <c r="BY10" s="432"/>
      <c r="BZ10" s="432"/>
      <c r="CA10" s="432"/>
      <c r="CB10" s="432"/>
      <c r="CC10" s="433"/>
      <c r="CD10" s="534" t="s">
        <v>112</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113</v>
      </c>
      <c r="M11" s="568"/>
      <c r="N11" s="568"/>
      <c r="O11" s="568"/>
      <c r="P11" s="568"/>
      <c r="Q11" s="569"/>
      <c r="R11" s="570" t="s">
        <v>114</v>
      </c>
      <c r="S11" s="571"/>
      <c r="T11" s="571"/>
      <c r="U11" s="571"/>
      <c r="V11" s="572"/>
      <c r="W11" s="507"/>
      <c r="X11" s="508"/>
      <c r="Y11" s="509"/>
      <c r="Z11" s="531" t="s">
        <v>115</v>
      </c>
      <c r="AA11" s="532"/>
      <c r="AB11" s="532"/>
      <c r="AC11" s="532"/>
      <c r="AD11" s="532"/>
      <c r="AE11" s="532"/>
      <c r="AF11" s="532"/>
      <c r="AG11" s="532"/>
      <c r="AH11" s="533"/>
      <c r="AI11" s="456">
        <v>41</v>
      </c>
      <c r="AJ11" s="457"/>
      <c r="AK11" s="457"/>
      <c r="AL11" s="457"/>
      <c r="AM11" s="457"/>
      <c r="AN11" s="457"/>
      <c r="AO11" s="457"/>
      <c r="AP11" s="458"/>
      <c r="AQ11" s="456">
        <v>7000</v>
      </c>
      <c r="AR11" s="457"/>
      <c r="AS11" s="457"/>
      <c r="AT11" s="457"/>
      <c r="AU11" s="457"/>
      <c r="AV11" s="457"/>
      <c r="AW11" s="457"/>
      <c r="AX11" s="457"/>
      <c r="AY11" s="459"/>
      <c r="AZ11" s="428" t="s">
        <v>116</v>
      </c>
      <c r="BA11" s="429"/>
      <c r="BB11" s="429"/>
      <c r="BC11" s="429"/>
      <c r="BD11" s="429"/>
      <c r="BE11" s="429"/>
      <c r="BF11" s="429"/>
      <c r="BG11" s="429"/>
      <c r="BH11" s="429"/>
      <c r="BI11" s="429"/>
      <c r="BJ11" s="429"/>
      <c r="BK11" s="429"/>
      <c r="BL11" s="429"/>
      <c r="BM11" s="430"/>
      <c r="BN11" s="431">
        <v>16285574</v>
      </c>
      <c r="BO11" s="432"/>
      <c r="BP11" s="432"/>
      <c r="BQ11" s="432"/>
      <c r="BR11" s="432"/>
      <c r="BS11" s="432"/>
      <c r="BT11" s="432"/>
      <c r="BU11" s="433"/>
      <c r="BV11" s="431">
        <v>15798558</v>
      </c>
      <c r="BW11" s="432"/>
      <c r="BX11" s="432"/>
      <c r="BY11" s="432"/>
      <c r="BZ11" s="432"/>
      <c r="CA11" s="432"/>
      <c r="CB11" s="432"/>
      <c r="CC11" s="433"/>
      <c r="CD11" s="478" t="s">
        <v>117</v>
      </c>
      <c r="CE11" s="479"/>
      <c r="CF11" s="479"/>
      <c r="CG11" s="479"/>
      <c r="CH11" s="479"/>
      <c r="CI11" s="479"/>
      <c r="CJ11" s="479"/>
      <c r="CK11" s="479"/>
      <c r="CL11" s="479"/>
      <c r="CM11" s="479"/>
      <c r="CN11" s="479"/>
      <c r="CO11" s="479"/>
      <c r="CP11" s="479"/>
      <c r="CQ11" s="479"/>
      <c r="CR11" s="479"/>
      <c r="CS11" s="480"/>
      <c r="CT11" s="481" t="s">
        <v>118</v>
      </c>
      <c r="CU11" s="482"/>
      <c r="CV11" s="482"/>
      <c r="CW11" s="482"/>
      <c r="CX11" s="482"/>
      <c r="CY11" s="482"/>
      <c r="CZ11" s="482"/>
      <c r="DA11" s="483"/>
      <c r="DB11" s="481" t="s">
        <v>118</v>
      </c>
      <c r="DC11" s="482"/>
      <c r="DD11" s="482"/>
      <c r="DE11" s="482"/>
      <c r="DF11" s="482"/>
      <c r="DG11" s="482"/>
      <c r="DH11" s="482"/>
      <c r="DI11" s="483"/>
      <c r="DJ11" s="158"/>
      <c r="DK11" s="158"/>
      <c r="DL11" s="158"/>
      <c r="DM11" s="158"/>
      <c r="DN11" s="158"/>
      <c r="DO11" s="158"/>
    </row>
    <row r="12" spans="1:119" ht="18.75" customHeight="1" x14ac:dyDescent="0.2">
      <c r="A12" s="159"/>
      <c r="B12" s="486" t="s">
        <v>119</v>
      </c>
      <c r="C12" s="487"/>
      <c r="D12" s="487"/>
      <c r="E12" s="487"/>
      <c r="F12" s="487"/>
      <c r="G12" s="487"/>
      <c r="H12" s="487"/>
      <c r="I12" s="487"/>
      <c r="J12" s="487"/>
      <c r="K12" s="488"/>
      <c r="L12" s="495" t="s">
        <v>120</v>
      </c>
      <c r="M12" s="496"/>
      <c r="N12" s="496"/>
      <c r="O12" s="496"/>
      <c r="P12" s="496"/>
      <c r="Q12" s="497"/>
      <c r="R12" s="498">
        <v>1353837</v>
      </c>
      <c r="S12" s="499"/>
      <c r="T12" s="499"/>
      <c r="U12" s="499"/>
      <c r="V12" s="500"/>
      <c r="W12" s="501" t="s">
        <v>121</v>
      </c>
      <c r="X12" s="502"/>
      <c r="Y12" s="503"/>
      <c r="Z12" s="510" t="s">
        <v>1</v>
      </c>
      <c r="AA12" s="511"/>
      <c r="AB12" s="511"/>
      <c r="AC12" s="511"/>
      <c r="AD12" s="511"/>
      <c r="AE12" s="511"/>
      <c r="AF12" s="511"/>
      <c r="AG12" s="511"/>
      <c r="AH12" s="512"/>
      <c r="AI12" s="516" t="s">
        <v>122</v>
      </c>
      <c r="AJ12" s="511"/>
      <c r="AK12" s="511"/>
      <c r="AL12" s="511"/>
      <c r="AM12" s="512"/>
      <c r="AN12" s="516" t="s">
        <v>123</v>
      </c>
      <c r="AO12" s="517"/>
      <c r="AP12" s="517"/>
      <c r="AQ12" s="517"/>
      <c r="AR12" s="517"/>
      <c r="AS12" s="518"/>
      <c r="AT12" s="525" t="s">
        <v>124</v>
      </c>
      <c r="AU12" s="526"/>
      <c r="AV12" s="526"/>
      <c r="AW12" s="526"/>
      <c r="AX12" s="526"/>
      <c r="AY12" s="527"/>
      <c r="AZ12" s="428" t="s">
        <v>125</v>
      </c>
      <c r="BA12" s="429"/>
      <c r="BB12" s="429"/>
      <c r="BC12" s="429"/>
      <c r="BD12" s="429"/>
      <c r="BE12" s="429"/>
      <c r="BF12" s="429"/>
      <c r="BG12" s="429"/>
      <c r="BH12" s="429"/>
      <c r="BI12" s="429"/>
      <c r="BJ12" s="429"/>
      <c r="BK12" s="429"/>
      <c r="BL12" s="429"/>
      <c r="BM12" s="430"/>
      <c r="BN12" s="431">
        <v>2000000</v>
      </c>
      <c r="BO12" s="432"/>
      <c r="BP12" s="432"/>
      <c r="BQ12" s="432"/>
      <c r="BR12" s="432"/>
      <c r="BS12" s="432"/>
      <c r="BT12" s="432"/>
      <c r="BU12" s="433"/>
      <c r="BV12" s="431">
        <v>2000000</v>
      </c>
      <c r="BW12" s="432"/>
      <c r="BX12" s="432"/>
      <c r="BY12" s="432"/>
      <c r="BZ12" s="432"/>
      <c r="CA12" s="432"/>
      <c r="CB12" s="432"/>
      <c r="CC12" s="433"/>
      <c r="CD12" s="478" t="s">
        <v>126</v>
      </c>
      <c r="CE12" s="479"/>
      <c r="CF12" s="479"/>
      <c r="CG12" s="479"/>
      <c r="CH12" s="479"/>
      <c r="CI12" s="479"/>
      <c r="CJ12" s="479"/>
      <c r="CK12" s="479"/>
      <c r="CL12" s="479"/>
      <c r="CM12" s="479"/>
      <c r="CN12" s="479"/>
      <c r="CO12" s="479"/>
      <c r="CP12" s="479"/>
      <c r="CQ12" s="479"/>
      <c r="CR12" s="479"/>
      <c r="CS12" s="480"/>
      <c r="CT12" s="481" t="s">
        <v>118</v>
      </c>
      <c r="CU12" s="482"/>
      <c r="CV12" s="482"/>
      <c r="CW12" s="482"/>
      <c r="CX12" s="482"/>
      <c r="CY12" s="482"/>
      <c r="CZ12" s="482"/>
      <c r="DA12" s="483"/>
      <c r="DB12" s="481" t="s">
        <v>118</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127</v>
      </c>
      <c r="N13" s="473"/>
      <c r="O13" s="473"/>
      <c r="P13" s="473"/>
      <c r="Q13" s="474"/>
      <c r="R13" s="522">
        <v>1340085</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128</v>
      </c>
      <c r="BA13" s="440"/>
      <c r="BB13" s="440"/>
      <c r="BC13" s="440"/>
      <c r="BD13" s="440"/>
      <c r="BE13" s="440"/>
      <c r="BF13" s="440"/>
      <c r="BG13" s="440"/>
      <c r="BH13" s="440"/>
      <c r="BI13" s="440"/>
      <c r="BJ13" s="440"/>
      <c r="BK13" s="440"/>
      <c r="BL13" s="440"/>
      <c r="BM13" s="441"/>
      <c r="BN13" s="431">
        <v>15153263</v>
      </c>
      <c r="BO13" s="432"/>
      <c r="BP13" s="432"/>
      <c r="BQ13" s="432"/>
      <c r="BR13" s="432"/>
      <c r="BS13" s="432"/>
      <c r="BT13" s="432"/>
      <c r="BU13" s="433"/>
      <c r="BV13" s="431">
        <v>14197609</v>
      </c>
      <c r="BW13" s="432"/>
      <c r="BX13" s="432"/>
      <c r="BY13" s="432"/>
      <c r="BZ13" s="432"/>
      <c r="CA13" s="432"/>
      <c r="CB13" s="432"/>
      <c r="CC13" s="433"/>
      <c r="CD13" s="478" t="s">
        <v>129</v>
      </c>
      <c r="CE13" s="479"/>
      <c r="CF13" s="479"/>
      <c r="CG13" s="479"/>
      <c r="CH13" s="479"/>
      <c r="CI13" s="479"/>
      <c r="CJ13" s="479"/>
      <c r="CK13" s="479"/>
      <c r="CL13" s="479"/>
      <c r="CM13" s="479"/>
      <c r="CN13" s="479"/>
      <c r="CO13" s="479"/>
      <c r="CP13" s="479"/>
      <c r="CQ13" s="479"/>
      <c r="CR13" s="479"/>
      <c r="CS13" s="480"/>
      <c r="CT13" s="410">
        <v>8.6999999999999993</v>
      </c>
      <c r="CU13" s="411"/>
      <c r="CV13" s="411"/>
      <c r="CW13" s="411"/>
      <c r="CX13" s="411"/>
      <c r="CY13" s="411"/>
      <c r="CZ13" s="411"/>
      <c r="DA13" s="412"/>
      <c r="DB13" s="410">
        <v>9.6999999999999993</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130</v>
      </c>
      <c r="M14" s="484"/>
      <c r="N14" s="484"/>
      <c r="O14" s="484"/>
      <c r="P14" s="484"/>
      <c r="Q14" s="485"/>
      <c r="R14" s="475">
        <v>1362781</v>
      </c>
      <c r="S14" s="476"/>
      <c r="T14" s="476"/>
      <c r="U14" s="476"/>
      <c r="V14" s="477"/>
      <c r="W14" s="504"/>
      <c r="X14" s="505"/>
      <c r="Y14" s="506"/>
      <c r="Z14" s="453" t="s">
        <v>131</v>
      </c>
      <c r="AA14" s="454"/>
      <c r="AB14" s="454"/>
      <c r="AC14" s="454"/>
      <c r="AD14" s="454"/>
      <c r="AE14" s="454"/>
      <c r="AF14" s="454"/>
      <c r="AG14" s="454"/>
      <c r="AH14" s="455"/>
      <c r="AI14" s="456">
        <v>3977</v>
      </c>
      <c r="AJ14" s="457"/>
      <c r="AK14" s="457"/>
      <c r="AL14" s="457"/>
      <c r="AM14" s="458"/>
      <c r="AN14" s="456">
        <v>12734354</v>
      </c>
      <c r="AO14" s="457"/>
      <c r="AP14" s="457"/>
      <c r="AQ14" s="457"/>
      <c r="AR14" s="457"/>
      <c r="AS14" s="458"/>
      <c r="AT14" s="456">
        <v>3202</v>
      </c>
      <c r="AU14" s="457"/>
      <c r="AV14" s="457"/>
      <c r="AW14" s="457"/>
      <c r="AX14" s="457"/>
      <c r="AY14" s="459"/>
      <c r="AZ14" s="422" t="s">
        <v>132</v>
      </c>
      <c r="BA14" s="423"/>
      <c r="BB14" s="423"/>
      <c r="BC14" s="423"/>
      <c r="BD14" s="423"/>
      <c r="BE14" s="423"/>
      <c r="BF14" s="423"/>
      <c r="BG14" s="423"/>
      <c r="BH14" s="423"/>
      <c r="BI14" s="423"/>
      <c r="BJ14" s="423"/>
      <c r="BK14" s="423"/>
      <c r="BL14" s="423"/>
      <c r="BM14" s="424"/>
      <c r="BN14" s="425">
        <v>119026003</v>
      </c>
      <c r="BO14" s="426"/>
      <c r="BP14" s="426"/>
      <c r="BQ14" s="426"/>
      <c r="BR14" s="426"/>
      <c r="BS14" s="426"/>
      <c r="BT14" s="426"/>
      <c r="BU14" s="427"/>
      <c r="BV14" s="425">
        <v>116906676</v>
      </c>
      <c r="BW14" s="426"/>
      <c r="BX14" s="426"/>
      <c r="BY14" s="426"/>
      <c r="BZ14" s="426"/>
      <c r="CA14" s="426"/>
      <c r="CB14" s="426"/>
      <c r="CC14" s="427"/>
      <c r="CD14" s="402" t="s">
        <v>133</v>
      </c>
      <c r="CE14" s="403"/>
      <c r="CF14" s="403"/>
      <c r="CG14" s="403"/>
      <c r="CH14" s="403"/>
      <c r="CI14" s="403"/>
      <c r="CJ14" s="403"/>
      <c r="CK14" s="403"/>
      <c r="CL14" s="403"/>
      <c r="CM14" s="403"/>
      <c r="CN14" s="403"/>
      <c r="CO14" s="403"/>
      <c r="CP14" s="403"/>
      <c r="CQ14" s="403"/>
      <c r="CR14" s="403"/>
      <c r="CS14" s="404"/>
      <c r="CT14" s="436">
        <v>156</v>
      </c>
      <c r="CU14" s="437"/>
      <c r="CV14" s="437"/>
      <c r="CW14" s="437"/>
      <c r="CX14" s="437"/>
      <c r="CY14" s="437"/>
      <c r="CZ14" s="437"/>
      <c r="DA14" s="438"/>
      <c r="DB14" s="436">
        <v>152.69999999999999</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134</v>
      </c>
      <c r="N15" s="473"/>
      <c r="O15" s="473"/>
      <c r="P15" s="473"/>
      <c r="Q15" s="474"/>
      <c r="R15" s="475">
        <v>1350265</v>
      </c>
      <c r="S15" s="476"/>
      <c r="T15" s="476"/>
      <c r="U15" s="476"/>
      <c r="V15" s="477"/>
      <c r="W15" s="504"/>
      <c r="X15" s="505"/>
      <c r="Y15" s="506"/>
      <c r="Z15" s="453" t="s">
        <v>135</v>
      </c>
      <c r="AA15" s="454"/>
      <c r="AB15" s="454"/>
      <c r="AC15" s="454"/>
      <c r="AD15" s="454"/>
      <c r="AE15" s="454"/>
      <c r="AF15" s="454"/>
      <c r="AG15" s="454"/>
      <c r="AH15" s="455"/>
      <c r="AI15" s="456" t="s">
        <v>118</v>
      </c>
      <c r="AJ15" s="457"/>
      <c r="AK15" s="457"/>
      <c r="AL15" s="457"/>
      <c r="AM15" s="458"/>
      <c r="AN15" s="456" t="s">
        <v>118</v>
      </c>
      <c r="AO15" s="457"/>
      <c r="AP15" s="457"/>
      <c r="AQ15" s="457"/>
      <c r="AR15" s="457"/>
      <c r="AS15" s="458"/>
      <c r="AT15" s="456" t="s">
        <v>118</v>
      </c>
      <c r="AU15" s="457"/>
      <c r="AV15" s="457"/>
      <c r="AW15" s="457"/>
      <c r="AX15" s="457"/>
      <c r="AY15" s="459"/>
      <c r="AZ15" s="428" t="s">
        <v>136</v>
      </c>
      <c r="BA15" s="429"/>
      <c r="BB15" s="429"/>
      <c r="BC15" s="429"/>
      <c r="BD15" s="429"/>
      <c r="BE15" s="429"/>
      <c r="BF15" s="429"/>
      <c r="BG15" s="429"/>
      <c r="BH15" s="429"/>
      <c r="BI15" s="429"/>
      <c r="BJ15" s="429"/>
      <c r="BK15" s="429"/>
      <c r="BL15" s="429"/>
      <c r="BM15" s="430"/>
      <c r="BN15" s="431">
        <v>273678710</v>
      </c>
      <c r="BO15" s="432"/>
      <c r="BP15" s="432"/>
      <c r="BQ15" s="432"/>
      <c r="BR15" s="432"/>
      <c r="BS15" s="432"/>
      <c r="BT15" s="432"/>
      <c r="BU15" s="433"/>
      <c r="BV15" s="431">
        <v>268508169</v>
      </c>
      <c r="BW15" s="432"/>
      <c r="BX15" s="432"/>
      <c r="BY15" s="432"/>
      <c r="BZ15" s="432"/>
      <c r="CA15" s="432"/>
      <c r="CB15" s="432"/>
      <c r="CC15" s="433"/>
      <c r="CD15" s="469" t="s">
        <v>137</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138</v>
      </c>
      <c r="M16" s="467"/>
      <c r="N16" s="467"/>
      <c r="O16" s="467"/>
      <c r="P16" s="467"/>
      <c r="Q16" s="468"/>
      <c r="R16" s="463" t="s">
        <v>139</v>
      </c>
      <c r="S16" s="464"/>
      <c r="T16" s="464"/>
      <c r="U16" s="464"/>
      <c r="V16" s="465"/>
      <c r="W16" s="504"/>
      <c r="X16" s="505"/>
      <c r="Y16" s="506"/>
      <c r="Z16" s="453" t="s">
        <v>140</v>
      </c>
      <c r="AA16" s="454"/>
      <c r="AB16" s="454"/>
      <c r="AC16" s="454"/>
      <c r="AD16" s="454"/>
      <c r="AE16" s="454"/>
      <c r="AF16" s="454"/>
      <c r="AG16" s="454"/>
      <c r="AH16" s="455"/>
      <c r="AI16" s="456">
        <v>65</v>
      </c>
      <c r="AJ16" s="457"/>
      <c r="AK16" s="457"/>
      <c r="AL16" s="457"/>
      <c r="AM16" s="458"/>
      <c r="AN16" s="456">
        <v>194935</v>
      </c>
      <c r="AO16" s="457"/>
      <c r="AP16" s="457"/>
      <c r="AQ16" s="457"/>
      <c r="AR16" s="457"/>
      <c r="AS16" s="458"/>
      <c r="AT16" s="456">
        <v>2999</v>
      </c>
      <c r="AU16" s="457"/>
      <c r="AV16" s="457"/>
      <c r="AW16" s="457"/>
      <c r="AX16" s="457"/>
      <c r="AY16" s="459"/>
      <c r="AZ16" s="428" t="s">
        <v>141</v>
      </c>
      <c r="BA16" s="429"/>
      <c r="BB16" s="429"/>
      <c r="BC16" s="429"/>
      <c r="BD16" s="429"/>
      <c r="BE16" s="429"/>
      <c r="BF16" s="429"/>
      <c r="BG16" s="429"/>
      <c r="BH16" s="429"/>
      <c r="BI16" s="429"/>
      <c r="BJ16" s="429"/>
      <c r="BK16" s="429"/>
      <c r="BL16" s="429"/>
      <c r="BM16" s="430"/>
      <c r="BN16" s="431">
        <v>147254555</v>
      </c>
      <c r="BO16" s="432"/>
      <c r="BP16" s="432"/>
      <c r="BQ16" s="432"/>
      <c r="BR16" s="432"/>
      <c r="BS16" s="432"/>
      <c r="BT16" s="432"/>
      <c r="BU16" s="433"/>
      <c r="BV16" s="431">
        <v>144772583</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142</v>
      </c>
      <c r="N17" s="461"/>
      <c r="O17" s="461"/>
      <c r="P17" s="461"/>
      <c r="Q17" s="462"/>
      <c r="R17" s="463" t="s">
        <v>143</v>
      </c>
      <c r="S17" s="464"/>
      <c r="T17" s="464"/>
      <c r="U17" s="464"/>
      <c r="V17" s="465"/>
      <c r="W17" s="504"/>
      <c r="X17" s="505"/>
      <c r="Y17" s="506"/>
      <c r="Z17" s="453" t="s">
        <v>144</v>
      </c>
      <c r="AA17" s="454"/>
      <c r="AB17" s="454"/>
      <c r="AC17" s="454"/>
      <c r="AD17" s="454"/>
      <c r="AE17" s="454"/>
      <c r="AF17" s="454"/>
      <c r="AG17" s="454"/>
      <c r="AH17" s="455"/>
      <c r="AI17" s="456">
        <v>2488</v>
      </c>
      <c r="AJ17" s="457"/>
      <c r="AK17" s="457"/>
      <c r="AL17" s="457"/>
      <c r="AM17" s="458"/>
      <c r="AN17" s="456">
        <v>7812320</v>
      </c>
      <c r="AO17" s="457"/>
      <c r="AP17" s="457"/>
      <c r="AQ17" s="457"/>
      <c r="AR17" s="457"/>
      <c r="AS17" s="458"/>
      <c r="AT17" s="456">
        <v>3140</v>
      </c>
      <c r="AU17" s="457"/>
      <c r="AV17" s="457"/>
      <c r="AW17" s="457"/>
      <c r="AX17" s="457"/>
      <c r="AY17" s="459"/>
      <c r="AZ17" s="428" t="s">
        <v>145</v>
      </c>
      <c r="BA17" s="429"/>
      <c r="BB17" s="429"/>
      <c r="BC17" s="429"/>
      <c r="BD17" s="429"/>
      <c r="BE17" s="429"/>
      <c r="BF17" s="429"/>
      <c r="BG17" s="429"/>
      <c r="BH17" s="429"/>
      <c r="BI17" s="429"/>
      <c r="BJ17" s="429"/>
      <c r="BK17" s="429"/>
      <c r="BL17" s="429"/>
      <c r="BM17" s="430"/>
      <c r="BN17" s="431">
        <v>301499426</v>
      </c>
      <c r="BO17" s="432"/>
      <c r="BP17" s="432"/>
      <c r="BQ17" s="432"/>
      <c r="BR17" s="432"/>
      <c r="BS17" s="432"/>
      <c r="BT17" s="432"/>
      <c r="BU17" s="433"/>
      <c r="BV17" s="431">
        <v>300166815</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146</v>
      </c>
      <c r="C18" s="449"/>
      <c r="D18" s="449"/>
      <c r="E18" s="449"/>
      <c r="F18" s="449"/>
      <c r="G18" s="449"/>
      <c r="H18" s="449"/>
      <c r="I18" s="449"/>
      <c r="J18" s="449"/>
      <c r="K18" s="450"/>
      <c r="L18" s="451">
        <v>3691</v>
      </c>
      <c r="M18" s="452"/>
      <c r="N18" s="452"/>
      <c r="O18" s="452"/>
      <c r="P18" s="452"/>
      <c r="Q18" s="452"/>
      <c r="R18" s="452"/>
      <c r="S18" s="452"/>
      <c r="T18" s="452"/>
      <c r="U18" s="452"/>
      <c r="V18" s="452"/>
      <c r="W18" s="504"/>
      <c r="X18" s="505"/>
      <c r="Y18" s="506"/>
      <c r="Z18" s="453" t="s">
        <v>147</v>
      </c>
      <c r="AA18" s="454"/>
      <c r="AB18" s="454"/>
      <c r="AC18" s="454"/>
      <c r="AD18" s="454"/>
      <c r="AE18" s="454"/>
      <c r="AF18" s="454"/>
      <c r="AG18" s="454"/>
      <c r="AH18" s="455"/>
      <c r="AI18" s="456">
        <v>8518</v>
      </c>
      <c r="AJ18" s="457"/>
      <c r="AK18" s="457"/>
      <c r="AL18" s="457"/>
      <c r="AM18" s="458"/>
      <c r="AN18" s="456">
        <v>29442216</v>
      </c>
      <c r="AO18" s="457"/>
      <c r="AP18" s="457"/>
      <c r="AQ18" s="457"/>
      <c r="AR18" s="457"/>
      <c r="AS18" s="458"/>
      <c r="AT18" s="456">
        <v>3456</v>
      </c>
      <c r="AU18" s="457"/>
      <c r="AV18" s="457"/>
      <c r="AW18" s="457"/>
      <c r="AX18" s="457"/>
      <c r="AY18" s="459"/>
      <c r="AZ18" s="439" t="s">
        <v>148</v>
      </c>
      <c r="BA18" s="440"/>
      <c r="BB18" s="440"/>
      <c r="BC18" s="440"/>
      <c r="BD18" s="440"/>
      <c r="BE18" s="440"/>
      <c r="BF18" s="440"/>
      <c r="BG18" s="440"/>
      <c r="BH18" s="440"/>
      <c r="BI18" s="440"/>
      <c r="BJ18" s="440"/>
      <c r="BK18" s="440"/>
      <c r="BL18" s="440"/>
      <c r="BM18" s="441"/>
      <c r="BN18" s="405">
        <v>372436896</v>
      </c>
      <c r="BO18" s="406"/>
      <c r="BP18" s="406"/>
      <c r="BQ18" s="406"/>
      <c r="BR18" s="406"/>
      <c r="BS18" s="406"/>
      <c r="BT18" s="406"/>
      <c r="BU18" s="407"/>
      <c r="BV18" s="405">
        <v>375125606</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149</v>
      </c>
      <c r="C19" s="449"/>
      <c r="D19" s="449"/>
      <c r="E19" s="449"/>
      <c r="F19" s="449"/>
      <c r="G19" s="449"/>
      <c r="H19" s="449"/>
      <c r="I19" s="449"/>
      <c r="J19" s="449"/>
      <c r="K19" s="450"/>
      <c r="L19" s="451">
        <v>367</v>
      </c>
      <c r="M19" s="452"/>
      <c r="N19" s="452"/>
      <c r="O19" s="452"/>
      <c r="P19" s="452"/>
      <c r="Q19" s="452"/>
      <c r="R19" s="452"/>
      <c r="S19" s="452"/>
      <c r="T19" s="452"/>
      <c r="U19" s="452"/>
      <c r="V19" s="452"/>
      <c r="W19" s="504"/>
      <c r="X19" s="505"/>
      <c r="Y19" s="506"/>
      <c r="Z19" s="453" t="s">
        <v>150</v>
      </c>
      <c r="AA19" s="454"/>
      <c r="AB19" s="454"/>
      <c r="AC19" s="454"/>
      <c r="AD19" s="454"/>
      <c r="AE19" s="454"/>
      <c r="AF19" s="454"/>
      <c r="AG19" s="454"/>
      <c r="AH19" s="455"/>
      <c r="AI19" s="456">
        <v>1374</v>
      </c>
      <c r="AJ19" s="457"/>
      <c r="AK19" s="457"/>
      <c r="AL19" s="457"/>
      <c r="AM19" s="458"/>
      <c r="AN19" s="456">
        <v>3691938</v>
      </c>
      <c r="AO19" s="457"/>
      <c r="AP19" s="457"/>
      <c r="AQ19" s="457"/>
      <c r="AR19" s="457"/>
      <c r="AS19" s="458"/>
      <c r="AT19" s="456">
        <v>2687</v>
      </c>
      <c r="AU19" s="457"/>
      <c r="AV19" s="457"/>
      <c r="AW19" s="457"/>
      <c r="AX19" s="457"/>
      <c r="AY19" s="459"/>
      <c r="AZ19" s="422" t="s">
        <v>151</v>
      </c>
      <c r="BA19" s="423"/>
      <c r="BB19" s="423"/>
      <c r="BC19" s="423"/>
      <c r="BD19" s="423"/>
      <c r="BE19" s="423"/>
      <c r="BF19" s="423"/>
      <c r="BG19" s="423"/>
      <c r="BH19" s="423"/>
      <c r="BI19" s="423"/>
      <c r="BJ19" s="423"/>
      <c r="BK19" s="423"/>
      <c r="BL19" s="423"/>
      <c r="BM19" s="424"/>
      <c r="BN19" s="425">
        <v>1060403357</v>
      </c>
      <c r="BO19" s="426"/>
      <c r="BP19" s="426"/>
      <c r="BQ19" s="426"/>
      <c r="BR19" s="426"/>
      <c r="BS19" s="426"/>
      <c r="BT19" s="426"/>
      <c r="BU19" s="427"/>
      <c r="BV19" s="425">
        <v>1088718525</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152</v>
      </c>
      <c r="C20" s="449"/>
      <c r="D20" s="449"/>
      <c r="E20" s="449"/>
      <c r="F20" s="449"/>
      <c r="G20" s="449"/>
      <c r="H20" s="449"/>
      <c r="I20" s="449"/>
      <c r="J20" s="449"/>
      <c r="K20" s="450"/>
      <c r="L20" s="451">
        <v>530221</v>
      </c>
      <c r="M20" s="452"/>
      <c r="N20" s="452"/>
      <c r="O20" s="452"/>
      <c r="P20" s="452"/>
      <c r="Q20" s="452"/>
      <c r="R20" s="452"/>
      <c r="S20" s="452"/>
      <c r="T20" s="452"/>
      <c r="U20" s="452"/>
      <c r="V20" s="452"/>
      <c r="W20" s="507"/>
      <c r="X20" s="508"/>
      <c r="Y20" s="509"/>
      <c r="Z20" s="453" t="s">
        <v>153</v>
      </c>
      <c r="AA20" s="454"/>
      <c r="AB20" s="454"/>
      <c r="AC20" s="454"/>
      <c r="AD20" s="454"/>
      <c r="AE20" s="454"/>
      <c r="AF20" s="454"/>
      <c r="AG20" s="454"/>
      <c r="AH20" s="455"/>
      <c r="AI20" s="456">
        <v>16357</v>
      </c>
      <c r="AJ20" s="457"/>
      <c r="AK20" s="457"/>
      <c r="AL20" s="457"/>
      <c r="AM20" s="458"/>
      <c r="AN20" s="456">
        <v>53680828</v>
      </c>
      <c r="AO20" s="457"/>
      <c r="AP20" s="457"/>
      <c r="AQ20" s="457"/>
      <c r="AR20" s="457"/>
      <c r="AS20" s="458"/>
      <c r="AT20" s="456">
        <v>3282</v>
      </c>
      <c r="AU20" s="457"/>
      <c r="AV20" s="457"/>
      <c r="AW20" s="457"/>
      <c r="AX20" s="457"/>
      <c r="AY20" s="459"/>
      <c r="AZ20" s="439" t="s">
        <v>154</v>
      </c>
      <c r="BA20" s="440"/>
      <c r="BB20" s="440"/>
      <c r="BC20" s="440"/>
      <c r="BD20" s="440"/>
      <c r="BE20" s="440"/>
      <c r="BF20" s="440"/>
      <c r="BG20" s="440"/>
      <c r="BH20" s="440"/>
      <c r="BI20" s="440"/>
      <c r="BJ20" s="440"/>
      <c r="BK20" s="440"/>
      <c r="BL20" s="440"/>
      <c r="BM20" s="441"/>
      <c r="BN20" s="405">
        <v>218629654</v>
      </c>
      <c r="BO20" s="406"/>
      <c r="BP20" s="406"/>
      <c r="BQ20" s="406"/>
      <c r="BR20" s="406"/>
      <c r="BS20" s="406"/>
      <c r="BT20" s="406"/>
      <c r="BU20" s="407"/>
      <c r="BV20" s="405">
        <v>243290726</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155</v>
      </c>
      <c r="X21" s="443"/>
      <c r="Y21" s="443"/>
      <c r="Z21" s="443"/>
      <c r="AA21" s="443"/>
      <c r="AB21" s="443"/>
      <c r="AC21" s="443"/>
      <c r="AD21" s="443"/>
      <c r="AE21" s="443"/>
      <c r="AF21" s="443"/>
      <c r="AG21" s="443"/>
      <c r="AH21" s="444"/>
      <c r="AI21" s="445">
        <v>99.7</v>
      </c>
      <c r="AJ21" s="446"/>
      <c r="AK21" s="446"/>
      <c r="AL21" s="446"/>
      <c r="AM21" s="446"/>
      <c r="AN21" s="446"/>
      <c r="AO21" s="446"/>
      <c r="AP21" s="446"/>
      <c r="AQ21" s="446"/>
      <c r="AR21" s="446"/>
      <c r="AS21" s="446"/>
      <c r="AT21" s="446"/>
      <c r="AU21" s="446"/>
      <c r="AV21" s="446"/>
      <c r="AW21" s="446"/>
      <c r="AX21" s="446"/>
      <c r="AY21" s="447"/>
      <c r="AZ21" s="422" t="s">
        <v>156</v>
      </c>
      <c r="BA21" s="423"/>
      <c r="BB21" s="423"/>
      <c r="BC21" s="423"/>
      <c r="BD21" s="423"/>
      <c r="BE21" s="423"/>
      <c r="BF21" s="423"/>
      <c r="BG21" s="423"/>
      <c r="BH21" s="423"/>
      <c r="BI21" s="423"/>
      <c r="BJ21" s="423"/>
      <c r="BK21" s="423"/>
      <c r="BL21" s="423"/>
      <c r="BM21" s="424"/>
      <c r="BN21" s="425">
        <v>86228145</v>
      </c>
      <c r="BO21" s="426"/>
      <c r="BP21" s="426"/>
      <c r="BQ21" s="426"/>
      <c r="BR21" s="426"/>
      <c r="BS21" s="426"/>
      <c r="BT21" s="426"/>
      <c r="BU21" s="427"/>
      <c r="BV21" s="425">
        <v>91823342</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157</v>
      </c>
      <c r="BA22" s="429"/>
      <c r="BB22" s="429"/>
      <c r="BC22" s="429"/>
      <c r="BD22" s="429"/>
      <c r="BE22" s="429"/>
      <c r="BF22" s="429"/>
      <c r="BG22" s="429"/>
      <c r="BH22" s="429"/>
      <c r="BI22" s="429"/>
      <c r="BJ22" s="429"/>
      <c r="BK22" s="429"/>
      <c r="BL22" s="429"/>
      <c r="BM22" s="430"/>
      <c r="BN22" s="431">
        <v>2715288</v>
      </c>
      <c r="BO22" s="432"/>
      <c r="BP22" s="432"/>
      <c r="BQ22" s="432"/>
      <c r="BR22" s="432"/>
      <c r="BS22" s="432"/>
      <c r="BT22" s="432"/>
      <c r="BU22" s="433"/>
      <c r="BV22" s="431">
        <v>2693098</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158</v>
      </c>
      <c r="BA23" s="429"/>
      <c r="BB23" s="429"/>
      <c r="BC23" s="429"/>
      <c r="BD23" s="429"/>
      <c r="BE23" s="429"/>
      <c r="BF23" s="429"/>
      <c r="BG23" s="429"/>
      <c r="BH23" s="429"/>
      <c r="BI23" s="429"/>
      <c r="BJ23" s="429"/>
      <c r="BK23" s="429"/>
      <c r="BL23" s="429"/>
      <c r="BM23" s="430"/>
      <c r="BN23" s="431">
        <v>386234</v>
      </c>
      <c r="BO23" s="432"/>
      <c r="BP23" s="432"/>
      <c r="BQ23" s="432"/>
      <c r="BR23" s="432"/>
      <c r="BS23" s="432"/>
      <c r="BT23" s="432"/>
      <c r="BU23" s="433"/>
      <c r="BV23" s="431">
        <v>386061</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159</v>
      </c>
      <c r="BA24" s="403"/>
      <c r="BB24" s="403"/>
      <c r="BC24" s="403"/>
      <c r="BD24" s="403"/>
      <c r="BE24" s="403"/>
      <c r="BF24" s="403"/>
      <c r="BG24" s="403"/>
      <c r="BH24" s="403"/>
      <c r="BI24" s="403"/>
      <c r="BJ24" s="403"/>
      <c r="BK24" s="403"/>
      <c r="BL24" s="403"/>
      <c r="BM24" s="404"/>
      <c r="BN24" s="405" t="s">
        <v>118</v>
      </c>
      <c r="BO24" s="406"/>
      <c r="BP24" s="406"/>
      <c r="BQ24" s="406"/>
      <c r="BR24" s="406"/>
      <c r="BS24" s="406"/>
      <c r="BT24" s="406"/>
      <c r="BU24" s="407"/>
      <c r="BV24" s="405" t="s">
        <v>118</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160</v>
      </c>
      <c r="BA25" s="414"/>
      <c r="BB25" s="414"/>
      <c r="BC25" s="415"/>
      <c r="BD25" s="422" t="s">
        <v>45</v>
      </c>
      <c r="BE25" s="423"/>
      <c r="BF25" s="423"/>
      <c r="BG25" s="423"/>
      <c r="BH25" s="423"/>
      <c r="BI25" s="423"/>
      <c r="BJ25" s="423"/>
      <c r="BK25" s="423"/>
      <c r="BL25" s="423"/>
      <c r="BM25" s="424"/>
      <c r="BN25" s="425">
        <v>24092017</v>
      </c>
      <c r="BO25" s="426"/>
      <c r="BP25" s="426"/>
      <c r="BQ25" s="426"/>
      <c r="BR25" s="426"/>
      <c r="BS25" s="426"/>
      <c r="BT25" s="426"/>
      <c r="BU25" s="427"/>
      <c r="BV25" s="425">
        <v>25420102</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161</v>
      </c>
      <c r="BE26" s="429"/>
      <c r="BF26" s="429"/>
      <c r="BG26" s="429"/>
      <c r="BH26" s="429"/>
      <c r="BI26" s="429"/>
      <c r="BJ26" s="429"/>
      <c r="BK26" s="429"/>
      <c r="BL26" s="429"/>
      <c r="BM26" s="430"/>
      <c r="BN26" s="431">
        <v>28952234</v>
      </c>
      <c r="BO26" s="432"/>
      <c r="BP26" s="432"/>
      <c r="BQ26" s="432"/>
      <c r="BR26" s="432"/>
      <c r="BS26" s="432"/>
      <c r="BT26" s="432"/>
      <c r="BU26" s="433"/>
      <c r="BV26" s="431">
        <v>38785174</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83609819</v>
      </c>
      <c r="BO27" s="406"/>
      <c r="BP27" s="406"/>
      <c r="BQ27" s="406"/>
      <c r="BR27" s="406"/>
      <c r="BS27" s="406"/>
      <c r="BT27" s="406"/>
      <c r="BU27" s="407"/>
      <c r="BV27" s="405">
        <v>98243298</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162</v>
      </c>
      <c r="D29" s="200"/>
      <c r="E29" s="192"/>
      <c r="F29" s="192"/>
      <c r="G29" s="192"/>
      <c r="H29" s="192"/>
      <c r="I29" s="192"/>
      <c r="J29" s="192"/>
      <c r="K29" s="192"/>
      <c r="L29" s="192"/>
      <c r="M29" s="192"/>
      <c r="N29" s="192"/>
      <c r="O29" s="192"/>
      <c r="P29" s="192"/>
      <c r="Q29" s="192"/>
      <c r="R29" s="192"/>
      <c r="S29" s="192"/>
      <c r="T29" s="192"/>
      <c r="U29" s="192" t="s">
        <v>163</v>
      </c>
      <c r="V29" s="192"/>
      <c r="W29" s="192"/>
      <c r="X29" s="192"/>
      <c r="Y29" s="192"/>
      <c r="Z29" s="192"/>
      <c r="AA29" s="192"/>
      <c r="AB29" s="192"/>
      <c r="AC29" s="192"/>
      <c r="AD29" s="192"/>
      <c r="AE29" s="192"/>
      <c r="AF29" s="192"/>
      <c r="AG29" s="192"/>
      <c r="AH29" s="192"/>
      <c r="AI29" s="192"/>
      <c r="AJ29" s="192"/>
      <c r="AK29" s="192"/>
      <c r="AL29" s="192"/>
      <c r="AM29" s="182" t="s">
        <v>164</v>
      </c>
      <c r="AN29" s="192"/>
      <c r="AO29" s="192"/>
      <c r="AP29" s="192"/>
      <c r="AQ29" s="192"/>
      <c r="AR29" s="182"/>
      <c r="AS29" s="182"/>
      <c r="AT29" s="182"/>
      <c r="AU29" s="182"/>
      <c r="AV29" s="182"/>
      <c r="AW29" s="182"/>
      <c r="AX29" s="182"/>
      <c r="AY29" s="182"/>
      <c r="AZ29" s="182"/>
      <c r="BA29" s="182"/>
      <c r="BB29" s="192"/>
      <c r="BC29" s="182"/>
      <c r="BD29" s="182"/>
      <c r="BE29" s="182" t="s">
        <v>165</v>
      </c>
      <c r="BF29" s="192"/>
      <c r="BG29" s="192"/>
      <c r="BH29" s="192"/>
      <c r="BI29" s="192"/>
      <c r="BJ29" s="182"/>
      <c r="BK29" s="182"/>
      <c r="BL29" s="182"/>
      <c r="BM29" s="182"/>
      <c r="BN29" s="182"/>
      <c r="BO29" s="182"/>
      <c r="BP29" s="182"/>
      <c r="BQ29" s="182"/>
      <c r="BR29" s="192"/>
      <c r="BS29" s="192"/>
      <c r="BT29" s="192"/>
      <c r="BU29" s="192"/>
      <c r="BV29" s="192"/>
      <c r="BW29" s="192" t="s">
        <v>166</v>
      </c>
      <c r="BX29" s="192"/>
      <c r="BY29" s="192"/>
      <c r="BZ29" s="192"/>
      <c r="CA29" s="192"/>
      <c r="CB29" s="182"/>
      <c r="CC29" s="182"/>
      <c r="CD29" s="182"/>
      <c r="CE29" s="182"/>
      <c r="CF29" s="182"/>
      <c r="CG29" s="182"/>
      <c r="CH29" s="182"/>
      <c r="CI29" s="182"/>
      <c r="CJ29" s="182"/>
      <c r="CK29" s="182"/>
      <c r="CL29" s="182"/>
      <c r="CM29" s="182"/>
      <c r="CN29" s="182"/>
      <c r="CO29" s="182" t="s">
        <v>167</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168</v>
      </c>
      <c r="D30" s="400"/>
      <c r="E30" s="401" t="s">
        <v>169</v>
      </c>
      <c r="F30" s="401"/>
      <c r="G30" s="401"/>
      <c r="H30" s="401"/>
      <c r="I30" s="401"/>
      <c r="J30" s="401"/>
      <c r="K30" s="401"/>
      <c r="L30" s="401"/>
      <c r="M30" s="401"/>
      <c r="N30" s="401"/>
      <c r="O30" s="401"/>
      <c r="P30" s="401"/>
      <c r="Q30" s="401"/>
      <c r="R30" s="401"/>
      <c r="S30" s="401"/>
      <c r="T30" s="176"/>
      <c r="U30" s="400" t="s">
        <v>168</v>
      </c>
      <c r="V30" s="400"/>
      <c r="W30" s="401" t="s">
        <v>169</v>
      </c>
      <c r="X30" s="401"/>
      <c r="Y30" s="401"/>
      <c r="Z30" s="401"/>
      <c r="AA30" s="401"/>
      <c r="AB30" s="401"/>
      <c r="AC30" s="401"/>
      <c r="AD30" s="401"/>
      <c r="AE30" s="401"/>
      <c r="AF30" s="401"/>
      <c r="AG30" s="401"/>
      <c r="AH30" s="401"/>
      <c r="AI30" s="401"/>
      <c r="AJ30" s="401"/>
      <c r="AK30" s="401"/>
      <c r="AL30" s="176"/>
      <c r="AM30" s="400" t="s">
        <v>168</v>
      </c>
      <c r="AN30" s="400"/>
      <c r="AO30" s="401" t="s">
        <v>169</v>
      </c>
      <c r="AP30" s="401"/>
      <c r="AQ30" s="401"/>
      <c r="AR30" s="401"/>
      <c r="AS30" s="401"/>
      <c r="AT30" s="401"/>
      <c r="AU30" s="401"/>
      <c r="AV30" s="401"/>
      <c r="AW30" s="401"/>
      <c r="AX30" s="401"/>
      <c r="AY30" s="401"/>
      <c r="AZ30" s="401"/>
      <c r="BA30" s="401"/>
      <c r="BB30" s="401"/>
      <c r="BC30" s="401"/>
      <c r="BD30" s="201"/>
      <c r="BE30" s="400" t="s">
        <v>168</v>
      </c>
      <c r="BF30" s="400"/>
      <c r="BG30" s="401" t="s">
        <v>170</v>
      </c>
      <c r="BH30" s="401"/>
      <c r="BI30" s="401"/>
      <c r="BJ30" s="401"/>
      <c r="BK30" s="401"/>
      <c r="BL30" s="401"/>
      <c r="BM30" s="401"/>
      <c r="BN30" s="401"/>
      <c r="BO30" s="401"/>
      <c r="BP30" s="401"/>
      <c r="BQ30" s="401"/>
      <c r="BR30" s="401"/>
      <c r="BS30" s="401"/>
      <c r="BT30" s="401"/>
      <c r="BU30" s="401"/>
      <c r="BV30" s="202"/>
      <c r="BW30" s="400" t="s">
        <v>168</v>
      </c>
      <c r="BX30" s="400"/>
      <c r="BY30" s="401" t="s">
        <v>171</v>
      </c>
      <c r="BZ30" s="401"/>
      <c r="CA30" s="401"/>
      <c r="CB30" s="401"/>
      <c r="CC30" s="401"/>
      <c r="CD30" s="401"/>
      <c r="CE30" s="401"/>
      <c r="CF30" s="401"/>
      <c r="CG30" s="401"/>
      <c r="CH30" s="401"/>
      <c r="CI30" s="401"/>
      <c r="CJ30" s="401"/>
      <c r="CK30" s="401"/>
      <c r="CL30" s="401"/>
      <c r="CM30" s="401"/>
      <c r="CN30" s="176"/>
      <c r="CO30" s="400" t="s">
        <v>168</v>
      </c>
      <c r="CP30" s="400"/>
      <c r="CQ30" s="401" t="s">
        <v>172</v>
      </c>
      <c r="CR30" s="401"/>
      <c r="CS30" s="401"/>
      <c r="CT30" s="401"/>
      <c r="CU30" s="401"/>
      <c r="CV30" s="401"/>
      <c r="CW30" s="401"/>
      <c r="CX30" s="401"/>
      <c r="CY30" s="401"/>
      <c r="CZ30" s="401"/>
      <c r="DA30" s="401"/>
      <c r="DB30" s="401"/>
      <c r="DC30" s="401"/>
      <c r="DD30" s="401"/>
      <c r="DE30" s="401"/>
      <c r="DF30" s="176"/>
      <c r="DG30" s="399" t="s">
        <v>173</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奈良県営競輪事業費特別会計</v>
      </c>
      <c r="X31" s="396"/>
      <c r="Y31" s="396"/>
      <c r="Z31" s="396"/>
      <c r="AA31" s="396"/>
      <c r="AB31" s="396"/>
      <c r="AC31" s="396"/>
      <c r="AD31" s="396"/>
      <c r="AE31" s="396"/>
      <c r="AF31" s="396"/>
      <c r="AG31" s="396"/>
      <c r="AH31" s="396"/>
      <c r="AI31" s="396"/>
      <c r="AJ31" s="396"/>
      <c r="AK31" s="396"/>
      <c r="AL31" s="200"/>
      <c r="AM31" s="397">
        <f>IF(AO31="","",MAX(C31:D40,U31:V40)+1)</f>
        <v>13</v>
      </c>
      <c r="AN31" s="397"/>
      <c r="AO31" s="396" t="str">
        <f>IF('各会計、関係団体の財政状況及び健全化判断比率'!B30="","",'各会計、関係団体の財政状況及び健全化判断比率'!B30)</f>
        <v>奈良県水道用水供給事業費特別会計</v>
      </c>
      <c r="AP31" s="396"/>
      <c r="AQ31" s="396"/>
      <c r="AR31" s="396"/>
      <c r="AS31" s="396"/>
      <c r="AT31" s="396"/>
      <c r="AU31" s="396"/>
      <c r="AV31" s="396"/>
      <c r="AW31" s="396"/>
      <c r="AX31" s="396"/>
      <c r="AY31" s="396"/>
      <c r="AZ31" s="396"/>
      <c r="BA31" s="396"/>
      <c r="BB31" s="396"/>
      <c r="BC31" s="396"/>
      <c r="BD31" s="200"/>
      <c r="BE31" s="397">
        <f>IF(BG31="","",MAX(C31:D40,U31:V40,AM31:AN40)+1)</f>
        <v>14</v>
      </c>
      <c r="BF31" s="397"/>
      <c r="BG31" s="396" t="str">
        <f>IF('各会計、関係団体の財政状況及び健全化判断比率'!B31="","",'各会計、関係団体の財政状況及び健全化判断比率'!B31)</f>
        <v>奈良県流域下水道事業費特別会計</v>
      </c>
      <c r="BH31" s="396"/>
      <c r="BI31" s="396"/>
      <c r="BJ31" s="396"/>
      <c r="BK31" s="396"/>
      <c r="BL31" s="396"/>
      <c r="BM31" s="396"/>
      <c r="BN31" s="396"/>
      <c r="BO31" s="396"/>
      <c r="BP31" s="396"/>
      <c r="BQ31" s="396"/>
      <c r="BR31" s="396"/>
      <c r="BS31" s="396"/>
      <c r="BT31" s="396"/>
      <c r="BU31" s="396"/>
      <c r="BV31" s="200"/>
      <c r="BW31" s="397">
        <f>IF(BY31="","",MAX(C31:D40,U31:V40,AM31:AN40,BE31:BF40)+1)</f>
        <v>16</v>
      </c>
      <c r="BX31" s="397"/>
      <c r="BY31" s="396" t="str">
        <f>IF('各会計、関係団体の財政状況及び健全化判断比率'!B68="","",'各会計、関係団体の財政状況及び健全化判断比率'!B68)</f>
        <v>南和広域医療企業団</v>
      </c>
      <c r="BZ31" s="396"/>
      <c r="CA31" s="396"/>
      <c r="CB31" s="396"/>
      <c r="CC31" s="396"/>
      <c r="CD31" s="396"/>
      <c r="CE31" s="396"/>
      <c r="CF31" s="396"/>
      <c r="CG31" s="396"/>
      <c r="CH31" s="396"/>
      <c r="CI31" s="396"/>
      <c r="CJ31" s="396"/>
      <c r="CK31" s="396"/>
      <c r="CL31" s="396"/>
      <c r="CM31" s="396"/>
      <c r="CN31" s="200"/>
      <c r="CO31" s="397">
        <f>IF(CQ31="","",MAX(C31:D40,U31:V40,AM31:AN40,BE31:BF40,BW31:BX40)+1)</f>
        <v>18</v>
      </c>
      <c r="CP31" s="397"/>
      <c r="CQ31" s="396" t="str">
        <f>IF('各会計、関係団体の財政状況及び健全化判断比率'!BS7="","",'各会計、関係団体の財政状況及び健全化判断比率'!BS7)</f>
        <v>奈良テレビ放送</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公立大学法人奈良県立医科大学関係経費特別会計</v>
      </c>
      <c r="F32" s="396"/>
      <c r="G32" s="396"/>
      <c r="H32" s="396"/>
      <c r="I32" s="396"/>
      <c r="J32" s="396"/>
      <c r="K32" s="396"/>
      <c r="L32" s="396"/>
      <c r="M32" s="396"/>
      <c r="N32" s="396"/>
      <c r="O32" s="396"/>
      <c r="P32" s="396"/>
      <c r="Q32" s="396"/>
      <c r="R32" s="396"/>
      <c r="S32" s="396"/>
      <c r="T32" s="200"/>
      <c r="U32" s="397">
        <f t="shared" ref="U32:U40" si="0">IF(W32="","",U31+1)</f>
        <v>12</v>
      </c>
      <c r="V32" s="397"/>
      <c r="W32" s="396" t="str">
        <f>IF('各会計、関係団体の財政状況及び健全化判断比率'!B29="","",'各会計、関係団体の財政状況及び健全化判断比率'!B29)</f>
        <v>奈良県国民健康保険事業費特別会計</v>
      </c>
      <c r="X32" s="396"/>
      <c r="Y32" s="396"/>
      <c r="Z32" s="396"/>
      <c r="AA32" s="396"/>
      <c r="AB32" s="396"/>
      <c r="AC32" s="396"/>
      <c r="AD32" s="396"/>
      <c r="AE32" s="396"/>
      <c r="AF32" s="396"/>
      <c r="AG32" s="396"/>
      <c r="AH32" s="396"/>
      <c r="AI32" s="396"/>
      <c r="AJ32" s="396"/>
      <c r="AK32" s="396"/>
      <c r="AL32" s="200"/>
      <c r="AM32" s="397" t="str">
        <f t="shared" ref="AM32:AM40" si="1">IF(AO32="","",AM31+1)</f>
        <v/>
      </c>
      <c r="AN32" s="397"/>
      <c r="AO32" s="396"/>
      <c r="AP32" s="396"/>
      <c r="AQ32" s="396"/>
      <c r="AR32" s="396"/>
      <c r="AS32" s="396"/>
      <c r="AT32" s="396"/>
      <c r="AU32" s="396"/>
      <c r="AV32" s="396"/>
      <c r="AW32" s="396"/>
      <c r="AX32" s="396"/>
      <c r="AY32" s="396"/>
      <c r="AZ32" s="396"/>
      <c r="BA32" s="396"/>
      <c r="BB32" s="396"/>
      <c r="BC32" s="396"/>
      <c r="BD32" s="200"/>
      <c r="BE32" s="397">
        <f t="shared" ref="BE32:BE40" si="2">IF(BG32="","",BE31+1)</f>
        <v>15</v>
      </c>
      <c r="BF32" s="397"/>
      <c r="BG32" s="396" t="str">
        <f>IF('各会計、関係団体の財政状況及び健全化判断比率'!B32="","",'各会計、関係団体の財政状況及び健全化判断比率'!B32)</f>
        <v>奈良県中央卸売市場事業費特別会計</v>
      </c>
      <c r="BH32" s="396"/>
      <c r="BI32" s="396"/>
      <c r="BJ32" s="396"/>
      <c r="BK32" s="396"/>
      <c r="BL32" s="396"/>
      <c r="BM32" s="396"/>
      <c r="BN32" s="396"/>
      <c r="BO32" s="396"/>
      <c r="BP32" s="396"/>
      <c r="BQ32" s="396"/>
      <c r="BR32" s="396"/>
      <c r="BS32" s="396"/>
      <c r="BT32" s="396"/>
      <c r="BU32" s="396"/>
      <c r="BV32" s="200"/>
      <c r="BW32" s="397">
        <f t="shared" ref="BW32:BW40" si="3">IF(BY32="","",BW31+1)</f>
        <v>17</v>
      </c>
      <c r="BX32" s="397"/>
      <c r="BY32" s="396" t="str">
        <f>IF('各会計、関係団体の財政状況及び健全化判断比率'!B69="","",'各会計、関係団体の財政状況及び健全化判断比率'!B69)</f>
        <v>関西広域連合</v>
      </c>
      <c r="BZ32" s="396"/>
      <c r="CA32" s="396"/>
      <c r="CB32" s="396"/>
      <c r="CC32" s="396"/>
      <c r="CD32" s="396"/>
      <c r="CE32" s="396"/>
      <c r="CF32" s="396"/>
      <c r="CG32" s="396"/>
      <c r="CH32" s="396"/>
      <c r="CI32" s="396"/>
      <c r="CJ32" s="396"/>
      <c r="CK32" s="396"/>
      <c r="CL32" s="396"/>
      <c r="CM32" s="396"/>
      <c r="CN32" s="200"/>
      <c r="CO32" s="397">
        <f t="shared" ref="CO32:CO40" si="4">IF(CQ32="","",CO31+1)</f>
        <v>19</v>
      </c>
      <c r="CP32" s="397"/>
      <c r="CQ32" s="396" t="str">
        <f>IF('各会計、関係団体の財政状況及び健全化判断比率'!BS8="","",'各会計、関係団体の財政状況及び健全化判断比率'!BS8)</f>
        <v>奈良先端科学技術大学院大学支援財団</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奈良県母子父子寡婦福祉資金貸付金特別会計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t="str">
        <f t="shared" si="1"/>
        <v/>
      </c>
      <c r="AN33" s="397"/>
      <c r="AO33" s="396"/>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20</v>
      </c>
      <c r="CP33" s="397"/>
      <c r="CQ33" s="396" t="str">
        <f>IF('各会計、関係団体の財政状況及び健全化判断比率'!BS9="","",'各会計、関係団体の財政状況及び健全化判断比率'!BS9)</f>
        <v>公立大学法人奈良県立大学</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奈良県農業改良資金貸付金特別会計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21</v>
      </c>
      <c r="CP34" s="397"/>
      <c r="CQ34" s="396" t="str">
        <f>IF('各会計、関係団体の財政状況及び健全化判断比率'!BS10="","",'各会計、関係団体の財政状況及び健全化判断比率'!BS10)</f>
        <v>奈良県ビジターズビューロー</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奈良県中小企業振興資金貸付金特別会計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22</v>
      </c>
      <c r="CP35" s="397"/>
      <c r="CQ35" s="396" t="str">
        <f>IF('各会計、関係団体の財政状況及び健全化判断比率'!BS11="","",'各会計、関係団体の財政状況及び健全化判断比率'!BS11)</f>
        <v>奈良県老人クラブ連合会</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奈良県証紙収入特別会計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23</v>
      </c>
      <c r="CP36" s="397"/>
      <c r="CQ36" s="396" t="str">
        <f>IF('各会計、関係団体の財政状況及び健全化判断比率'!BS12="","",'各会計、関係団体の財政状況及び健全化判断比率'!BS12)</f>
        <v>奈良県健康づくり財団</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奈良県林業改善資金貸付金特別会計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24</v>
      </c>
      <c r="CP37" s="397"/>
      <c r="CQ37" s="396" t="str">
        <f>IF('各会計、関係団体の財政状況及び健全化判断比率'!BS13="","",'各会計、関係団体の財政状況及び健全化判断比率'!BS13)</f>
        <v>奈良県アイバンク</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奈良県公債管理特別会計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25</v>
      </c>
      <c r="CP38" s="397"/>
      <c r="CQ38" s="396" t="str">
        <f>IF('各会計、関係団体の財政状況及び健全化判断比率'!BS14="","",'各会計、関係団体の財政状況及び健全化判断比率'!BS14)</f>
        <v>公立大学法人　奈良県立医科大学</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奈良県育成奨学金貸付金特別会計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26</v>
      </c>
      <c r="CP39" s="397"/>
      <c r="CQ39" s="396" t="str">
        <f>IF('各会計、関係団体の財政状況及び健全化判断比率'!BS15="","",'各会計、関係団体の財政状況及び健全化判断比率'!BS15)</f>
        <v>(地独)奈良県立病院機構</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地方独立行政法人奈良県立病院機構関係経費特別会計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27</v>
      </c>
      <c r="CP40" s="397"/>
      <c r="CQ40" s="396" t="str">
        <f>IF('各会計、関係団体の財政状況及び健全化判断比率'!BS16="","",'各会計、関係団体の財政状況及び健全化判断比率'!BS16)</f>
        <v>奈良県人権センター</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174</v>
      </c>
      <c r="C43" s="158"/>
      <c r="D43" s="158"/>
      <c r="E43" s="158" t="s">
        <v>175</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176</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177</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178</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179</v>
      </c>
    </row>
    <row r="48" spans="1:119" x14ac:dyDescent="0.2">
      <c r="E48" s="160" t="s">
        <v>180</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1aikKkvV1COplREi+6/bIkbJZNWszw78WkYD5f53zpVOvVtaR+eX0VihENb7Gt4NRgQf0Uv1j7u5TnFMjxl/cw==" saltValue="GkAY64smcwEvLWWxTRZml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181</v>
      </c>
      <c r="DD1" s="701"/>
      <c r="DE1" s="701"/>
      <c r="DF1" s="701"/>
      <c r="DG1" s="701"/>
      <c r="DH1" s="701"/>
      <c r="DI1" s="702"/>
      <c r="DK1" s="700" t="s">
        <v>182</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184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185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186</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187</v>
      </c>
      <c r="S4" s="674"/>
      <c r="T4" s="674"/>
      <c r="U4" s="674"/>
      <c r="V4" s="674"/>
      <c r="W4" s="674"/>
      <c r="X4" s="674"/>
      <c r="Y4" s="675"/>
      <c r="Z4" s="673" t="s">
        <v>188</v>
      </c>
      <c r="AA4" s="674"/>
      <c r="AB4" s="674"/>
      <c r="AC4" s="675"/>
      <c r="AD4" s="673" t="s">
        <v>189</v>
      </c>
      <c r="AE4" s="674"/>
      <c r="AF4" s="674"/>
      <c r="AG4" s="674"/>
      <c r="AH4" s="674"/>
      <c r="AI4" s="674"/>
      <c r="AJ4" s="674"/>
      <c r="AK4" s="675"/>
      <c r="AL4" s="673" t="s">
        <v>188</v>
      </c>
      <c r="AM4" s="674"/>
      <c r="AN4" s="674"/>
      <c r="AO4" s="675"/>
      <c r="AP4" s="703" t="s">
        <v>190</v>
      </c>
      <c r="AQ4" s="703"/>
      <c r="AR4" s="703"/>
      <c r="AS4" s="703"/>
      <c r="AT4" s="703"/>
      <c r="AU4" s="703"/>
      <c r="AV4" s="703"/>
      <c r="AW4" s="703"/>
      <c r="AX4" s="703"/>
      <c r="AY4" s="703"/>
      <c r="AZ4" s="703"/>
      <c r="BA4" s="703"/>
      <c r="BB4" s="703"/>
      <c r="BC4" s="703"/>
      <c r="BD4" s="703" t="s">
        <v>191</v>
      </c>
      <c r="BE4" s="703"/>
      <c r="BF4" s="703"/>
      <c r="BG4" s="703"/>
      <c r="BH4" s="703"/>
      <c r="BI4" s="703"/>
      <c r="BJ4" s="703"/>
      <c r="BK4" s="703"/>
      <c r="BL4" s="703" t="s">
        <v>188</v>
      </c>
      <c r="BM4" s="703"/>
      <c r="BN4" s="703"/>
      <c r="BO4" s="703"/>
      <c r="BP4" s="703" t="s">
        <v>192</v>
      </c>
      <c r="BQ4" s="703"/>
      <c r="BR4" s="703"/>
      <c r="BS4" s="703"/>
      <c r="BT4" s="703"/>
      <c r="BU4" s="703"/>
      <c r="BV4" s="703"/>
      <c r="BW4" s="703"/>
      <c r="BY4" s="673" t="s">
        <v>193</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194</v>
      </c>
      <c r="C5" s="666"/>
      <c r="D5" s="666"/>
      <c r="E5" s="666"/>
      <c r="F5" s="666"/>
      <c r="G5" s="666"/>
      <c r="H5" s="666"/>
      <c r="I5" s="666"/>
      <c r="J5" s="666"/>
      <c r="K5" s="666"/>
      <c r="L5" s="666"/>
      <c r="M5" s="666"/>
      <c r="N5" s="666"/>
      <c r="O5" s="666"/>
      <c r="P5" s="666"/>
      <c r="Q5" s="667"/>
      <c r="R5" s="686">
        <v>149097109</v>
      </c>
      <c r="S5" s="687"/>
      <c r="T5" s="687"/>
      <c r="U5" s="687"/>
      <c r="V5" s="687"/>
      <c r="W5" s="687"/>
      <c r="X5" s="687"/>
      <c r="Y5" s="688"/>
      <c r="Z5" s="698">
        <v>29</v>
      </c>
      <c r="AA5" s="698"/>
      <c r="AB5" s="698"/>
      <c r="AC5" s="698"/>
      <c r="AD5" s="699">
        <v>122874381</v>
      </c>
      <c r="AE5" s="699"/>
      <c r="AF5" s="699"/>
      <c r="AG5" s="699"/>
      <c r="AH5" s="699"/>
      <c r="AI5" s="699"/>
      <c r="AJ5" s="699"/>
      <c r="AK5" s="699"/>
      <c r="AL5" s="683">
        <v>40.799999999999997</v>
      </c>
      <c r="AM5" s="684"/>
      <c r="AN5" s="684"/>
      <c r="AO5" s="685"/>
      <c r="AP5" s="665" t="s">
        <v>195</v>
      </c>
      <c r="AQ5" s="666"/>
      <c r="AR5" s="666"/>
      <c r="AS5" s="666"/>
      <c r="AT5" s="666"/>
      <c r="AU5" s="666"/>
      <c r="AV5" s="666"/>
      <c r="AW5" s="666"/>
      <c r="AX5" s="666"/>
      <c r="AY5" s="666"/>
      <c r="AZ5" s="666"/>
      <c r="BA5" s="666"/>
      <c r="BB5" s="666"/>
      <c r="BC5" s="667"/>
      <c r="BD5" s="612">
        <v>148916348</v>
      </c>
      <c r="BE5" s="613"/>
      <c r="BF5" s="613"/>
      <c r="BG5" s="613"/>
      <c r="BH5" s="613"/>
      <c r="BI5" s="613"/>
      <c r="BJ5" s="613"/>
      <c r="BK5" s="614"/>
      <c r="BL5" s="676">
        <v>99.9</v>
      </c>
      <c r="BM5" s="676"/>
      <c r="BN5" s="676"/>
      <c r="BO5" s="676"/>
      <c r="BP5" s="671">
        <v>806497</v>
      </c>
      <c r="BQ5" s="671"/>
      <c r="BR5" s="671"/>
      <c r="BS5" s="671"/>
      <c r="BT5" s="671"/>
      <c r="BU5" s="671"/>
      <c r="BV5" s="671"/>
      <c r="BW5" s="672"/>
      <c r="BY5" s="673" t="s">
        <v>190</v>
      </c>
      <c r="BZ5" s="674"/>
      <c r="CA5" s="674"/>
      <c r="CB5" s="674"/>
      <c r="CC5" s="674"/>
      <c r="CD5" s="674"/>
      <c r="CE5" s="674"/>
      <c r="CF5" s="674"/>
      <c r="CG5" s="674"/>
      <c r="CH5" s="674"/>
      <c r="CI5" s="674"/>
      <c r="CJ5" s="674"/>
      <c r="CK5" s="674"/>
      <c r="CL5" s="675"/>
      <c r="CM5" s="673" t="s">
        <v>196</v>
      </c>
      <c r="CN5" s="674"/>
      <c r="CO5" s="674"/>
      <c r="CP5" s="674"/>
      <c r="CQ5" s="674"/>
      <c r="CR5" s="674"/>
      <c r="CS5" s="674"/>
      <c r="CT5" s="675"/>
      <c r="CU5" s="673" t="s">
        <v>188</v>
      </c>
      <c r="CV5" s="674"/>
      <c r="CW5" s="674"/>
      <c r="CX5" s="675"/>
      <c r="CY5" s="673" t="s">
        <v>197</v>
      </c>
      <c r="CZ5" s="674"/>
      <c r="DA5" s="674"/>
      <c r="DB5" s="674"/>
      <c r="DC5" s="674"/>
      <c r="DD5" s="674"/>
      <c r="DE5" s="674"/>
      <c r="DF5" s="674"/>
      <c r="DG5" s="674"/>
      <c r="DH5" s="674"/>
      <c r="DI5" s="674"/>
      <c r="DJ5" s="674"/>
      <c r="DK5" s="675"/>
      <c r="DL5" s="673" t="s">
        <v>198</v>
      </c>
      <c r="DM5" s="674"/>
      <c r="DN5" s="674"/>
      <c r="DO5" s="674"/>
      <c r="DP5" s="674"/>
      <c r="DQ5" s="674"/>
      <c r="DR5" s="674"/>
      <c r="DS5" s="674"/>
      <c r="DT5" s="674"/>
      <c r="DU5" s="674"/>
      <c r="DV5" s="674"/>
      <c r="DW5" s="674"/>
      <c r="DX5" s="675"/>
    </row>
    <row r="6" spans="2:138" ht="11.25" customHeight="1" x14ac:dyDescent="0.2">
      <c r="B6" s="609" t="s">
        <v>199</v>
      </c>
      <c r="C6" s="610"/>
      <c r="D6" s="610"/>
      <c r="E6" s="610"/>
      <c r="F6" s="610"/>
      <c r="G6" s="610"/>
      <c r="H6" s="610"/>
      <c r="I6" s="610"/>
      <c r="J6" s="610"/>
      <c r="K6" s="610"/>
      <c r="L6" s="610"/>
      <c r="M6" s="610"/>
      <c r="N6" s="610"/>
      <c r="O6" s="610"/>
      <c r="P6" s="610"/>
      <c r="Q6" s="611"/>
      <c r="R6" s="612">
        <v>20676760</v>
      </c>
      <c r="S6" s="613"/>
      <c r="T6" s="613"/>
      <c r="U6" s="613"/>
      <c r="V6" s="613"/>
      <c r="W6" s="613"/>
      <c r="X6" s="613"/>
      <c r="Y6" s="614"/>
      <c r="Z6" s="676">
        <v>4</v>
      </c>
      <c r="AA6" s="676"/>
      <c r="AB6" s="676"/>
      <c r="AC6" s="676"/>
      <c r="AD6" s="671">
        <v>20676760</v>
      </c>
      <c r="AE6" s="671"/>
      <c r="AF6" s="671"/>
      <c r="AG6" s="671"/>
      <c r="AH6" s="671"/>
      <c r="AI6" s="671"/>
      <c r="AJ6" s="671"/>
      <c r="AK6" s="671"/>
      <c r="AL6" s="615">
        <v>6.9</v>
      </c>
      <c r="AM6" s="677"/>
      <c r="AN6" s="677"/>
      <c r="AO6" s="678"/>
      <c r="AP6" s="609" t="s">
        <v>200</v>
      </c>
      <c r="AQ6" s="610"/>
      <c r="AR6" s="610"/>
      <c r="AS6" s="610"/>
      <c r="AT6" s="610"/>
      <c r="AU6" s="610"/>
      <c r="AV6" s="610"/>
      <c r="AW6" s="610"/>
      <c r="AX6" s="610"/>
      <c r="AY6" s="610"/>
      <c r="AZ6" s="610"/>
      <c r="BA6" s="610"/>
      <c r="BB6" s="610"/>
      <c r="BC6" s="611"/>
      <c r="BD6" s="612">
        <v>148916348</v>
      </c>
      <c r="BE6" s="613"/>
      <c r="BF6" s="613"/>
      <c r="BG6" s="613"/>
      <c r="BH6" s="613"/>
      <c r="BI6" s="613"/>
      <c r="BJ6" s="613"/>
      <c r="BK6" s="614"/>
      <c r="BL6" s="676">
        <v>99.9</v>
      </c>
      <c r="BM6" s="676"/>
      <c r="BN6" s="676"/>
      <c r="BO6" s="676"/>
      <c r="BP6" s="671">
        <v>806497</v>
      </c>
      <c r="BQ6" s="671"/>
      <c r="BR6" s="671"/>
      <c r="BS6" s="671"/>
      <c r="BT6" s="671"/>
      <c r="BU6" s="671"/>
      <c r="BV6" s="671"/>
      <c r="BW6" s="672"/>
      <c r="BY6" s="665" t="s">
        <v>201</v>
      </c>
      <c r="BZ6" s="666"/>
      <c r="CA6" s="666"/>
      <c r="CB6" s="666"/>
      <c r="CC6" s="666"/>
      <c r="CD6" s="666"/>
      <c r="CE6" s="666"/>
      <c r="CF6" s="666"/>
      <c r="CG6" s="666"/>
      <c r="CH6" s="666"/>
      <c r="CI6" s="666"/>
      <c r="CJ6" s="666"/>
      <c r="CK6" s="666"/>
      <c r="CL6" s="667"/>
      <c r="CM6" s="612">
        <v>1045280</v>
      </c>
      <c r="CN6" s="613"/>
      <c r="CO6" s="613"/>
      <c r="CP6" s="613"/>
      <c r="CQ6" s="613"/>
      <c r="CR6" s="613"/>
      <c r="CS6" s="613"/>
      <c r="CT6" s="614"/>
      <c r="CU6" s="676">
        <v>0.2</v>
      </c>
      <c r="CV6" s="676"/>
      <c r="CW6" s="676"/>
      <c r="CX6" s="676"/>
      <c r="CY6" s="618">
        <v>4293</v>
      </c>
      <c r="CZ6" s="613"/>
      <c r="DA6" s="613"/>
      <c r="DB6" s="613"/>
      <c r="DC6" s="613"/>
      <c r="DD6" s="613"/>
      <c r="DE6" s="613"/>
      <c r="DF6" s="613"/>
      <c r="DG6" s="613"/>
      <c r="DH6" s="613"/>
      <c r="DI6" s="613"/>
      <c r="DJ6" s="613"/>
      <c r="DK6" s="614"/>
      <c r="DL6" s="618">
        <v>1045280</v>
      </c>
      <c r="DM6" s="613"/>
      <c r="DN6" s="613"/>
      <c r="DO6" s="613"/>
      <c r="DP6" s="613"/>
      <c r="DQ6" s="613"/>
      <c r="DR6" s="613"/>
      <c r="DS6" s="613"/>
      <c r="DT6" s="613"/>
      <c r="DU6" s="613"/>
      <c r="DV6" s="613"/>
      <c r="DW6" s="613"/>
      <c r="DX6" s="696"/>
    </row>
    <row r="7" spans="2:138" ht="11.25" customHeight="1" x14ac:dyDescent="0.2">
      <c r="B7" s="609" t="s">
        <v>202</v>
      </c>
      <c r="C7" s="610"/>
      <c r="D7" s="610"/>
      <c r="E7" s="610"/>
      <c r="F7" s="610"/>
      <c r="G7" s="610"/>
      <c r="H7" s="610"/>
      <c r="I7" s="610"/>
      <c r="J7" s="610"/>
      <c r="K7" s="610"/>
      <c r="L7" s="610"/>
      <c r="M7" s="610"/>
      <c r="N7" s="610"/>
      <c r="O7" s="610"/>
      <c r="P7" s="610"/>
      <c r="Q7" s="611"/>
      <c r="R7" s="612">
        <v>1429265</v>
      </c>
      <c r="S7" s="613"/>
      <c r="T7" s="613"/>
      <c r="U7" s="613"/>
      <c r="V7" s="613"/>
      <c r="W7" s="613"/>
      <c r="X7" s="613"/>
      <c r="Y7" s="614"/>
      <c r="Z7" s="676">
        <v>0.3</v>
      </c>
      <c r="AA7" s="676"/>
      <c r="AB7" s="676"/>
      <c r="AC7" s="676"/>
      <c r="AD7" s="671">
        <v>1429265</v>
      </c>
      <c r="AE7" s="671"/>
      <c r="AF7" s="671"/>
      <c r="AG7" s="671"/>
      <c r="AH7" s="671"/>
      <c r="AI7" s="671"/>
      <c r="AJ7" s="671"/>
      <c r="AK7" s="671"/>
      <c r="AL7" s="615">
        <v>0.5</v>
      </c>
      <c r="AM7" s="677"/>
      <c r="AN7" s="677"/>
      <c r="AO7" s="678"/>
      <c r="AP7" s="609" t="s">
        <v>203</v>
      </c>
      <c r="AQ7" s="610"/>
      <c r="AR7" s="610"/>
      <c r="AS7" s="610"/>
      <c r="AT7" s="610"/>
      <c r="AU7" s="610"/>
      <c r="AV7" s="610"/>
      <c r="AW7" s="610"/>
      <c r="AX7" s="610"/>
      <c r="AY7" s="610"/>
      <c r="AZ7" s="610"/>
      <c r="BA7" s="610"/>
      <c r="BB7" s="610"/>
      <c r="BC7" s="611"/>
      <c r="BD7" s="612">
        <v>57212188</v>
      </c>
      <c r="BE7" s="613"/>
      <c r="BF7" s="613"/>
      <c r="BG7" s="613"/>
      <c r="BH7" s="613"/>
      <c r="BI7" s="613"/>
      <c r="BJ7" s="613"/>
      <c r="BK7" s="614"/>
      <c r="BL7" s="676">
        <v>38.4</v>
      </c>
      <c r="BM7" s="676"/>
      <c r="BN7" s="676"/>
      <c r="BO7" s="676"/>
      <c r="BP7" s="671">
        <v>806497</v>
      </c>
      <c r="BQ7" s="671"/>
      <c r="BR7" s="671"/>
      <c r="BS7" s="671"/>
      <c r="BT7" s="671"/>
      <c r="BU7" s="671"/>
      <c r="BV7" s="671"/>
      <c r="BW7" s="672"/>
      <c r="BY7" s="609" t="s">
        <v>204</v>
      </c>
      <c r="BZ7" s="610"/>
      <c r="CA7" s="610"/>
      <c r="CB7" s="610"/>
      <c r="CC7" s="610"/>
      <c r="CD7" s="610"/>
      <c r="CE7" s="610"/>
      <c r="CF7" s="610"/>
      <c r="CG7" s="610"/>
      <c r="CH7" s="610"/>
      <c r="CI7" s="610"/>
      <c r="CJ7" s="610"/>
      <c r="CK7" s="610"/>
      <c r="CL7" s="611"/>
      <c r="CM7" s="612">
        <v>22893764</v>
      </c>
      <c r="CN7" s="613"/>
      <c r="CO7" s="613"/>
      <c r="CP7" s="613"/>
      <c r="CQ7" s="613"/>
      <c r="CR7" s="613"/>
      <c r="CS7" s="613"/>
      <c r="CT7" s="614"/>
      <c r="CU7" s="676">
        <v>4.5</v>
      </c>
      <c r="CV7" s="676"/>
      <c r="CW7" s="676"/>
      <c r="CX7" s="676"/>
      <c r="CY7" s="618">
        <v>1179645</v>
      </c>
      <c r="CZ7" s="613"/>
      <c r="DA7" s="613"/>
      <c r="DB7" s="613"/>
      <c r="DC7" s="613"/>
      <c r="DD7" s="613"/>
      <c r="DE7" s="613"/>
      <c r="DF7" s="613"/>
      <c r="DG7" s="613"/>
      <c r="DH7" s="613"/>
      <c r="DI7" s="613"/>
      <c r="DJ7" s="613"/>
      <c r="DK7" s="614"/>
      <c r="DL7" s="618">
        <v>17888110</v>
      </c>
      <c r="DM7" s="613"/>
      <c r="DN7" s="613"/>
      <c r="DO7" s="613"/>
      <c r="DP7" s="613"/>
      <c r="DQ7" s="613"/>
      <c r="DR7" s="613"/>
      <c r="DS7" s="613"/>
      <c r="DT7" s="613"/>
      <c r="DU7" s="613"/>
      <c r="DV7" s="613"/>
      <c r="DW7" s="613"/>
      <c r="DX7" s="696"/>
    </row>
    <row r="8" spans="2:138" ht="11.25" customHeight="1" x14ac:dyDescent="0.2">
      <c r="B8" s="609" t="s">
        <v>205</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206</v>
      </c>
      <c r="AQ8" s="610"/>
      <c r="AR8" s="610"/>
      <c r="AS8" s="610"/>
      <c r="AT8" s="610"/>
      <c r="AU8" s="610"/>
      <c r="AV8" s="610"/>
      <c r="AW8" s="610"/>
      <c r="AX8" s="610"/>
      <c r="AY8" s="610"/>
      <c r="AZ8" s="610"/>
      <c r="BA8" s="610"/>
      <c r="BB8" s="610"/>
      <c r="BC8" s="611"/>
      <c r="BD8" s="612">
        <v>1264601</v>
      </c>
      <c r="BE8" s="613"/>
      <c r="BF8" s="613"/>
      <c r="BG8" s="613"/>
      <c r="BH8" s="613"/>
      <c r="BI8" s="613"/>
      <c r="BJ8" s="613"/>
      <c r="BK8" s="614"/>
      <c r="BL8" s="676">
        <v>0.8</v>
      </c>
      <c r="BM8" s="676"/>
      <c r="BN8" s="676"/>
      <c r="BO8" s="676"/>
      <c r="BP8" s="671">
        <v>320839</v>
      </c>
      <c r="BQ8" s="671"/>
      <c r="BR8" s="671"/>
      <c r="BS8" s="671"/>
      <c r="BT8" s="671"/>
      <c r="BU8" s="671"/>
      <c r="BV8" s="671"/>
      <c r="BW8" s="672"/>
      <c r="BY8" s="609" t="s">
        <v>207</v>
      </c>
      <c r="BZ8" s="610"/>
      <c r="CA8" s="610"/>
      <c r="CB8" s="610"/>
      <c r="CC8" s="610"/>
      <c r="CD8" s="610"/>
      <c r="CE8" s="610"/>
      <c r="CF8" s="610"/>
      <c r="CG8" s="610"/>
      <c r="CH8" s="610"/>
      <c r="CI8" s="610"/>
      <c r="CJ8" s="610"/>
      <c r="CK8" s="610"/>
      <c r="CL8" s="611"/>
      <c r="CM8" s="612">
        <v>88780978</v>
      </c>
      <c r="CN8" s="613"/>
      <c r="CO8" s="613"/>
      <c r="CP8" s="613"/>
      <c r="CQ8" s="613"/>
      <c r="CR8" s="613"/>
      <c r="CS8" s="613"/>
      <c r="CT8" s="614"/>
      <c r="CU8" s="615">
        <v>17.5</v>
      </c>
      <c r="CV8" s="677"/>
      <c r="CW8" s="677"/>
      <c r="CX8" s="679"/>
      <c r="CY8" s="618">
        <v>3468022</v>
      </c>
      <c r="CZ8" s="613"/>
      <c r="DA8" s="613"/>
      <c r="DB8" s="613"/>
      <c r="DC8" s="613"/>
      <c r="DD8" s="613"/>
      <c r="DE8" s="613"/>
      <c r="DF8" s="613"/>
      <c r="DG8" s="613"/>
      <c r="DH8" s="613"/>
      <c r="DI8" s="613"/>
      <c r="DJ8" s="613"/>
      <c r="DK8" s="614"/>
      <c r="DL8" s="618">
        <v>77151008</v>
      </c>
      <c r="DM8" s="613"/>
      <c r="DN8" s="613"/>
      <c r="DO8" s="613"/>
      <c r="DP8" s="613"/>
      <c r="DQ8" s="613"/>
      <c r="DR8" s="613"/>
      <c r="DS8" s="613"/>
      <c r="DT8" s="613"/>
      <c r="DU8" s="613"/>
      <c r="DV8" s="613"/>
      <c r="DW8" s="613"/>
      <c r="DX8" s="696"/>
    </row>
    <row r="9" spans="2:138" ht="11.25" customHeight="1" x14ac:dyDescent="0.2">
      <c r="B9" s="609" t="s">
        <v>208</v>
      </c>
      <c r="C9" s="610"/>
      <c r="D9" s="610"/>
      <c r="E9" s="610"/>
      <c r="F9" s="610"/>
      <c r="G9" s="610"/>
      <c r="H9" s="610"/>
      <c r="I9" s="610"/>
      <c r="J9" s="610"/>
      <c r="K9" s="610"/>
      <c r="L9" s="610"/>
      <c r="M9" s="610"/>
      <c r="N9" s="610"/>
      <c r="O9" s="610"/>
      <c r="P9" s="610"/>
      <c r="Q9" s="611"/>
      <c r="R9" s="612" t="s">
        <v>209</v>
      </c>
      <c r="S9" s="613"/>
      <c r="T9" s="613"/>
      <c r="U9" s="613"/>
      <c r="V9" s="613"/>
      <c r="W9" s="613"/>
      <c r="X9" s="613"/>
      <c r="Y9" s="614"/>
      <c r="Z9" s="676" t="s">
        <v>210</v>
      </c>
      <c r="AA9" s="676"/>
      <c r="AB9" s="676"/>
      <c r="AC9" s="676"/>
      <c r="AD9" s="671" t="s">
        <v>209</v>
      </c>
      <c r="AE9" s="671"/>
      <c r="AF9" s="671"/>
      <c r="AG9" s="671"/>
      <c r="AH9" s="671"/>
      <c r="AI9" s="671"/>
      <c r="AJ9" s="671"/>
      <c r="AK9" s="671"/>
      <c r="AL9" s="615" t="s">
        <v>210</v>
      </c>
      <c r="AM9" s="677"/>
      <c r="AN9" s="677"/>
      <c r="AO9" s="678"/>
      <c r="AP9" s="609" t="s">
        <v>211</v>
      </c>
      <c r="AQ9" s="610"/>
      <c r="AR9" s="610"/>
      <c r="AS9" s="610"/>
      <c r="AT9" s="610"/>
      <c r="AU9" s="610"/>
      <c r="AV9" s="610"/>
      <c r="AW9" s="610"/>
      <c r="AX9" s="610"/>
      <c r="AY9" s="610"/>
      <c r="AZ9" s="610"/>
      <c r="BA9" s="610"/>
      <c r="BB9" s="610"/>
      <c r="BC9" s="611"/>
      <c r="BD9" s="612">
        <v>47379577</v>
      </c>
      <c r="BE9" s="613"/>
      <c r="BF9" s="613"/>
      <c r="BG9" s="613"/>
      <c r="BH9" s="613"/>
      <c r="BI9" s="613"/>
      <c r="BJ9" s="613"/>
      <c r="BK9" s="614"/>
      <c r="BL9" s="676">
        <v>31.8</v>
      </c>
      <c r="BM9" s="676"/>
      <c r="BN9" s="676"/>
      <c r="BO9" s="676"/>
      <c r="BP9" s="671" t="s">
        <v>210</v>
      </c>
      <c r="BQ9" s="671"/>
      <c r="BR9" s="671"/>
      <c r="BS9" s="671"/>
      <c r="BT9" s="671"/>
      <c r="BU9" s="671"/>
      <c r="BV9" s="671"/>
      <c r="BW9" s="672"/>
      <c r="BY9" s="609" t="s">
        <v>212</v>
      </c>
      <c r="BZ9" s="610"/>
      <c r="CA9" s="610"/>
      <c r="CB9" s="610"/>
      <c r="CC9" s="610"/>
      <c r="CD9" s="610"/>
      <c r="CE9" s="610"/>
      <c r="CF9" s="610"/>
      <c r="CG9" s="610"/>
      <c r="CH9" s="610"/>
      <c r="CI9" s="610"/>
      <c r="CJ9" s="610"/>
      <c r="CK9" s="610"/>
      <c r="CL9" s="611"/>
      <c r="CM9" s="612">
        <v>20595504</v>
      </c>
      <c r="CN9" s="613"/>
      <c r="CO9" s="613"/>
      <c r="CP9" s="613"/>
      <c r="CQ9" s="613"/>
      <c r="CR9" s="613"/>
      <c r="CS9" s="613"/>
      <c r="CT9" s="614"/>
      <c r="CU9" s="615">
        <v>4.0999999999999996</v>
      </c>
      <c r="CV9" s="677"/>
      <c r="CW9" s="677"/>
      <c r="CX9" s="679"/>
      <c r="CY9" s="618">
        <v>1063748</v>
      </c>
      <c r="CZ9" s="613"/>
      <c r="DA9" s="613"/>
      <c r="DB9" s="613"/>
      <c r="DC9" s="613"/>
      <c r="DD9" s="613"/>
      <c r="DE9" s="613"/>
      <c r="DF9" s="613"/>
      <c r="DG9" s="613"/>
      <c r="DH9" s="613"/>
      <c r="DI9" s="613"/>
      <c r="DJ9" s="613"/>
      <c r="DK9" s="614"/>
      <c r="DL9" s="618">
        <v>10409003</v>
      </c>
      <c r="DM9" s="613"/>
      <c r="DN9" s="613"/>
      <c r="DO9" s="613"/>
      <c r="DP9" s="613"/>
      <c r="DQ9" s="613"/>
      <c r="DR9" s="613"/>
      <c r="DS9" s="613"/>
      <c r="DT9" s="613"/>
      <c r="DU9" s="613"/>
      <c r="DV9" s="613"/>
      <c r="DW9" s="613"/>
      <c r="DX9" s="696"/>
    </row>
    <row r="10" spans="2:138" ht="11.25" customHeight="1" x14ac:dyDescent="0.2">
      <c r="B10" s="609" t="s">
        <v>213</v>
      </c>
      <c r="C10" s="610"/>
      <c r="D10" s="610"/>
      <c r="E10" s="610"/>
      <c r="F10" s="610"/>
      <c r="G10" s="610"/>
      <c r="H10" s="610"/>
      <c r="I10" s="610"/>
      <c r="J10" s="610"/>
      <c r="K10" s="610"/>
      <c r="L10" s="610"/>
      <c r="M10" s="610"/>
      <c r="N10" s="610"/>
      <c r="O10" s="610"/>
      <c r="P10" s="610"/>
      <c r="Q10" s="611"/>
      <c r="R10" s="612">
        <v>72822</v>
      </c>
      <c r="S10" s="613"/>
      <c r="T10" s="613"/>
      <c r="U10" s="613"/>
      <c r="V10" s="613"/>
      <c r="W10" s="613"/>
      <c r="X10" s="613"/>
      <c r="Y10" s="614"/>
      <c r="Z10" s="676">
        <v>0</v>
      </c>
      <c r="AA10" s="676"/>
      <c r="AB10" s="676"/>
      <c r="AC10" s="676"/>
      <c r="AD10" s="671">
        <v>72822</v>
      </c>
      <c r="AE10" s="671"/>
      <c r="AF10" s="671"/>
      <c r="AG10" s="671"/>
      <c r="AH10" s="671"/>
      <c r="AI10" s="671"/>
      <c r="AJ10" s="671"/>
      <c r="AK10" s="671"/>
      <c r="AL10" s="615">
        <v>0</v>
      </c>
      <c r="AM10" s="677"/>
      <c r="AN10" s="677"/>
      <c r="AO10" s="678"/>
      <c r="AP10" s="609" t="s">
        <v>214</v>
      </c>
      <c r="AQ10" s="610"/>
      <c r="AR10" s="610"/>
      <c r="AS10" s="610"/>
      <c r="AT10" s="610"/>
      <c r="AU10" s="610"/>
      <c r="AV10" s="610"/>
      <c r="AW10" s="610"/>
      <c r="AX10" s="610"/>
      <c r="AY10" s="610"/>
      <c r="AZ10" s="610"/>
      <c r="BA10" s="610"/>
      <c r="BB10" s="610"/>
      <c r="BC10" s="611"/>
      <c r="BD10" s="612">
        <v>1179816</v>
      </c>
      <c r="BE10" s="613"/>
      <c r="BF10" s="613"/>
      <c r="BG10" s="613"/>
      <c r="BH10" s="613"/>
      <c r="BI10" s="613"/>
      <c r="BJ10" s="613"/>
      <c r="BK10" s="614"/>
      <c r="BL10" s="676">
        <v>0.8</v>
      </c>
      <c r="BM10" s="676"/>
      <c r="BN10" s="676"/>
      <c r="BO10" s="676"/>
      <c r="BP10" s="671">
        <v>56200</v>
      </c>
      <c r="BQ10" s="671"/>
      <c r="BR10" s="671"/>
      <c r="BS10" s="671"/>
      <c r="BT10" s="671"/>
      <c r="BU10" s="671"/>
      <c r="BV10" s="671"/>
      <c r="BW10" s="672"/>
      <c r="BY10" s="609" t="s">
        <v>215</v>
      </c>
      <c r="BZ10" s="610"/>
      <c r="CA10" s="610"/>
      <c r="CB10" s="610"/>
      <c r="CC10" s="610"/>
      <c r="CD10" s="610"/>
      <c r="CE10" s="610"/>
      <c r="CF10" s="610"/>
      <c r="CG10" s="610"/>
      <c r="CH10" s="610"/>
      <c r="CI10" s="610"/>
      <c r="CJ10" s="610"/>
      <c r="CK10" s="610"/>
      <c r="CL10" s="611"/>
      <c r="CM10" s="612">
        <v>1061518</v>
      </c>
      <c r="CN10" s="613"/>
      <c r="CO10" s="613"/>
      <c r="CP10" s="613"/>
      <c r="CQ10" s="613"/>
      <c r="CR10" s="613"/>
      <c r="CS10" s="613"/>
      <c r="CT10" s="614"/>
      <c r="CU10" s="615">
        <v>0.2</v>
      </c>
      <c r="CV10" s="677"/>
      <c r="CW10" s="677"/>
      <c r="CX10" s="679"/>
      <c r="CY10" s="618">
        <v>2628</v>
      </c>
      <c r="CZ10" s="613"/>
      <c r="DA10" s="613"/>
      <c r="DB10" s="613"/>
      <c r="DC10" s="613"/>
      <c r="DD10" s="613"/>
      <c r="DE10" s="613"/>
      <c r="DF10" s="613"/>
      <c r="DG10" s="613"/>
      <c r="DH10" s="613"/>
      <c r="DI10" s="613"/>
      <c r="DJ10" s="613"/>
      <c r="DK10" s="614"/>
      <c r="DL10" s="618">
        <v>571010</v>
      </c>
      <c r="DM10" s="613"/>
      <c r="DN10" s="613"/>
      <c r="DO10" s="613"/>
      <c r="DP10" s="613"/>
      <c r="DQ10" s="613"/>
      <c r="DR10" s="613"/>
      <c r="DS10" s="613"/>
      <c r="DT10" s="613"/>
      <c r="DU10" s="613"/>
      <c r="DV10" s="613"/>
      <c r="DW10" s="613"/>
      <c r="DX10" s="696"/>
    </row>
    <row r="11" spans="2:138" ht="11.25" customHeight="1" x14ac:dyDescent="0.2">
      <c r="B11" s="609" t="s">
        <v>216</v>
      </c>
      <c r="C11" s="610"/>
      <c r="D11" s="610"/>
      <c r="E11" s="610"/>
      <c r="F11" s="610"/>
      <c r="G11" s="610"/>
      <c r="H11" s="610"/>
      <c r="I11" s="610"/>
      <c r="J11" s="610"/>
      <c r="K11" s="610"/>
      <c r="L11" s="610"/>
      <c r="M11" s="610"/>
      <c r="N11" s="610"/>
      <c r="O11" s="610"/>
      <c r="P11" s="610"/>
      <c r="Q11" s="611"/>
      <c r="R11" s="612">
        <v>83731</v>
      </c>
      <c r="S11" s="613"/>
      <c r="T11" s="613"/>
      <c r="U11" s="613"/>
      <c r="V11" s="613"/>
      <c r="W11" s="613"/>
      <c r="X11" s="613"/>
      <c r="Y11" s="614"/>
      <c r="Z11" s="676">
        <v>0</v>
      </c>
      <c r="AA11" s="676"/>
      <c r="AB11" s="676"/>
      <c r="AC11" s="676"/>
      <c r="AD11" s="671">
        <v>83731</v>
      </c>
      <c r="AE11" s="671"/>
      <c r="AF11" s="671"/>
      <c r="AG11" s="671"/>
      <c r="AH11" s="671"/>
      <c r="AI11" s="671"/>
      <c r="AJ11" s="671"/>
      <c r="AK11" s="671"/>
      <c r="AL11" s="615">
        <v>0</v>
      </c>
      <c r="AM11" s="677"/>
      <c r="AN11" s="677"/>
      <c r="AO11" s="678"/>
      <c r="AP11" s="609" t="s">
        <v>217</v>
      </c>
      <c r="AQ11" s="610"/>
      <c r="AR11" s="610"/>
      <c r="AS11" s="610"/>
      <c r="AT11" s="610"/>
      <c r="AU11" s="610"/>
      <c r="AV11" s="610"/>
      <c r="AW11" s="610"/>
      <c r="AX11" s="610"/>
      <c r="AY11" s="610"/>
      <c r="AZ11" s="610"/>
      <c r="BA11" s="610"/>
      <c r="BB11" s="610"/>
      <c r="BC11" s="611"/>
      <c r="BD11" s="612">
        <v>2430290</v>
      </c>
      <c r="BE11" s="613"/>
      <c r="BF11" s="613"/>
      <c r="BG11" s="613"/>
      <c r="BH11" s="613"/>
      <c r="BI11" s="613"/>
      <c r="BJ11" s="613"/>
      <c r="BK11" s="614"/>
      <c r="BL11" s="676">
        <v>1.6</v>
      </c>
      <c r="BM11" s="676"/>
      <c r="BN11" s="676"/>
      <c r="BO11" s="676"/>
      <c r="BP11" s="671">
        <v>429458</v>
      </c>
      <c r="BQ11" s="671"/>
      <c r="BR11" s="671"/>
      <c r="BS11" s="671"/>
      <c r="BT11" s="671"/>
      <c r="BU11" s="671"/>
      <c r="BV11" s="671"/>
      <c r="BW11" s="672"/>
      <c r="BY11" s="609" t="s">
        <v>218</v>
      </c>
      <c r="BZ11" s="610"/>
      <c r="CA11" s="610"/>
      <c r="CB11" s="610"/>
      <c r="CC11" s="610"/>
      <c r="CD11" s="610"/>
      <c r="CE11" s="610"/>
      <c r="CF11" s="610"/>
      <c r="CG11" s="610"/>
      <c r="CH11" s="610"/>
      <c r="CI11" s="610"/>
      <c r="CJ11" s="610"/>
      <c r="CK11" s="610"/>
      <c r="CL11" s="611"/>
      <c r="CM11" s="612">
        <v>12296759</v>
      </c>
      <c r="CN11" s="613"/>
      <c r="CO11" s="613"/>
      <c r="CP11" s="613"/>
      <c r="CQ11" s="613"/>
      <c r="CR11" s="613"/>
      <c r="CS11" s="613"/>
      <c r="CT11" s="614"/>
      <c r="CU11" s="615">
        <v>2.4</v>
      </c>
      <c r="CV11" s="677"/>
      <c r="CW11" s="677"/>
      <c r="CX11" s="679"/>
      <c r="CY11" s="618">
        <v>5114937</v>
      </c>
      <c r="CZ11" s="613"/>
      <c r="DA11" s="613"/>
      <c r="DB11" s="613"/>
      <c r="DC11" s="613"/>
      <c r="DD11" s="613"/>
      <c r="DE11" s="613"/>
      <c r="DF11" s="613"/>
      <c r="DG11" s="613"/>
      <c r="DH11" s="613"/>
      <c r="DI11" s="613"/>
      <c r="DJ11" s="613"/>
      <c r="DK11" s="614"/>
      <c r="DL11" s="618">
        <v>5989315</v>
      </c>
      <c r="DM11" s="613"/>
      <c r="DN11" s="613"/>
      <c r="DO11" s="613"/>
      <c r="DP11" s="613"/>
      <c r="DQ11" s="613"/>
      <c r="DR11" s="613"/>
      <c r="DS11" s="613"/>
      <c r="DT11" s="613"/>
      <c r="DU11" s="613"/>
      <c r="DV11" s="613"/>
      <c r="DW11" s="613"/>
      <c r="DX11" s="696"/>
    </row>
    <row r="12" spans="2:138" ht="11.25" customHeight="1" x14ac:dyDescent="0.2">
      <c r="B12" s="609" t="s">
        <v>219</v>
      </c>
      <c r="C12" s="610"/>
      <c r="D12" s="610"/>
      <c r="E12" s="610"/>
      <c r="F12" s="610"/>
      <c r="G12" s="610"/>
      <c r="H12" s="610"/>
      <c r="I12" s="610"/>
      <c r="J12" s="610"/>
      <c r="K12" s="610"/>
      <c r="L12" s="610"/>
      <c r="M12" s="610"/>
      <c r="N12" s="610"/>
      <c r="O12" s="610"/>
      <c r="P12" s="610"/>
      <c r="Q12" s="611"/>
      <c r="R12" s="612" t="s">
        <v>118</v>
      </c>
      <c r="S12" s="613"/>
      <c r="T12" s="613"/>
      <c r="U12" s="613"/>
      <c r="V12" s="613"/>
      <c r="W12" s="613"/>
      <c r="X12" s="613"/>
      <c r="Y12" s="614"/>
      <c r="Z12" s="676" t="s">
        <v>209</v>
      </c>
      <c r="AA12" s="676"/>
      <c r="AB12" s="676"/>
      <c r="AC12" s="676"/>
      <c r="AD12" s="671" t="s">
        <v>210</v>
      </c>
      <c r="AE12" s="671"/>
      <c r="AF12" s="671"/>
      <c r="AG12" s="671"/>
      <c r="AH12" s="671"/>
      <c r="AI12" s="671"/>
      <c r="AJ12" s="671"/>
      <c r="AK12" s="671"/>
      <c r="AL12" s="615" t="s">
        <v>209</v>
      </c>
      <c r="AM12" s="677"/>
      <c r="AN12" s="677"/>
      <c r="AO12" s="678"/>
      <c r="AP12" s="609" t="s">
        <v>220</v>
      </c>
      <c r="AQ12" s="610"/>
      <c r="AR12" s="610"/>
      <c r="AS12" s="610"/>
      <c r="AT12" s="610"/>
      <c r="AU12" s="610"/>
      <c r="AV12" s="610"/>
      <c r="AW12" s="610"/>
      <c r="AX12" s="610"/>
      <c r="AY12" s="610"/>
      <c r="AZ12" s="610"/>
      <c r="BA12" s="610"/>
      <c r="BB12" s="610"/>
      <c r="BC12" s="611"/>
      <c r="BD12" s="612">
        <v>424391</v>
      </c>
      <c r="BE12" s="613"/>
      <c r="BF12" s="613"/>
      <c r="BG12" s="613"/>
      <c r="BH12" s="613"/>
      <c r="BI12" s="613"/>
      <c r="BJ12" s="613"/>
      <c r="BK12" s="614"/>
      <c r="BL12" s="676">
        <v>0.3</v>
      </c>
      <c r="BM12" s="676"/>
      <c r="BN12" s="676"/>
      <c r="BO12" s="676"/>
      <c r="BP12" s="671" t="s">
        <v>209</v>
      </c>
      <c r="BQ12" s="671"/>
      <c r="BR12" s="671"/>
      <c r="BS12" s="671"/>
      <c r="BT12" s="671"/>
      <c r="BU12" s="671"/>
      <c r="BV12" s="671"/>
      <c r="BW12" s="672"/>
      <c r="BY12" s="609" t="s">
        <v>221</v>
      </c>
      <c r="BZ12" s="610"/>
      <c r="CA12" s="610"/>
      <c r="CB12" s="610"/>
      <c r="CC12" s="610"/>
      <c r="CD12" s="610"/>
      <c r="CE12" s="610"/>
      <c r="CF12" s="610"/>
      <c r="CG12" s="610"/>
      <c r="CH12" s="610"/>
      <c r="CI12" s="610"/>
      <c r="CJ12" s="610"/>
      <c r="CK12" s="610"/>
      <c r="CL12" s="611"/>
      <c r="CM12" s="612">
        <v>6632380</v>
      </c>
      <c r="CN12" s="613"/>
      <c r="CO12" s="613"/>
      <c r="CP12" s="613"/>
      <c r="CQ12" s="613"/>
      <c r="CR12" s="613"/>
      <c r="CS12" s="613"/>
      <c r="CT12" s="614"/>
      <c r="CU12" s="615">
        <v>1.3</v>
      </c>
      <c r="CV12" s="677"/>
      <c r="CW12" s="677"/>
      <c r="CX12" s="679"/>
      <c r="CY12" s="618">
        <v>290462</v>
      </c>
      <c r="CZ12" s="613"/>
      <c r="DA12" s="613"/>
      <c r="DB12" s="613"/>
      <c r="DC12" s="613"/>
      <c r="DD12" s="613"/>
      <c r="DE12" s="613"/>
      <c r="DF12" s="613"/>
      <c r="DG12" s="613"/>
      <c r="DH12" s="613"/>
      <c r="DI12" s="613"/>
      <c r="DJ12" s="613"/>
      <c r="DK12" s="614"/>
      <c r="DL12" s="618">
        <v>5783389</v>
      </c>
      <c r="DM12" s="613"/>
      <c r="DN12" s="613"/>
      <c r="DO12" s="613"/>
      <c r="DP12" s="613"/>
      <c r="DQ12" s="613"/>
      <c r="DR12" s="613"/>
      <c r="DS12" s="613"/>
      <c r="DT12" s="613"/>
      <c r="DU12" s="613"/>
      <c r="DV12" s="613"/>
      <c r="DW12" s="613"/>
      <c r="DX12" s="696"/>
    </row>
    <row r="13" spans="2:138" ht="11.25" customHeight="1" x14ac:dyDescent="0.2">
      <c r="B13" s="609" t="s">
        <v>222</v>
      </c>
      <c r="C13" s="610"/>
      <c r="D13" s="610"/>
      <c r="E13" s="610"/>
      <c r="F13" s="610"/>
      <c r="G13" s="610"/>
      <c r="H13" s="610"/>
      <c r="I13" s="610"/>
      <c r="J13" s="610"/>
      <c r="K13" s="610"/>
      <c r="L13" s="610"/>
      <c r="M13" s="610"/>
      <c r="N13" s="610"/>
      <c r="O13" s="610"/>
      <c r="P13" s="610"/>
      <c r="Q13" s="611"/>
      <c r="R13" s="612">
        <v>19009934</v>
      </c>
      <c r="S13" s="613"/>
      <c r="T13" s="613"/>
      <c r="U13" s="613"/>
      <c r="V13" s="613"/>
      <c r="W13" s="613"/>
      <c r="X13" s="613"/>
      <c r="Y13" s="614"/>
      <c r="Z13" s="676">
        <v>3.7</v>
      </c>
      <c r="AA13" s="676"/>
      <c r="AB13" s="676"/>
      <c r="AC13" s="676"/>
      <c r="AD13" s="671">
        <v>19009934</v>
      </c>
      <c r="AE13" s="671"/>
      <c r="AF13" s="671"/>
      <c r="AG13" s="671"/>
      <c r="AH13" s="671"/>
      <c r="AI13" s="671"/>
      <c r="AJ13" s="671"/>
      <c r="AK13" s="671"/>
      <c r="AL13" s="615">
        <v>6.3</v>
      </c>
      <c r="AM13" s="677"/>
      <c r="AN13" s="677"/>
      <c r="AO13" s="678"/>
      <c r="AP13" s="609" t="s">
        <v>223</v>
      </c>
      <c r="AQ13" s="610"/>
      <c r="AR13" s="610"/>
      <c r="AS13" s="610"/>
      <c r="AT13" s="610"/>
      <c r="AU13" s="610"/>
      <c r="AV13" s="610"/>
      <c r="AW13" s="610"/>
      <c r="AX13" s="610"/>
      <c r="AY13" s="610"/>
      <c r="AZ13" s="610"/>
      <c r="BA13" s="610"/>
      <c r="BB13" s="610"/>
      <c r="BC13" s="611"/>
      <c r="BD13" s="612">
        <v>2879213</v>
      </c>
      <c r="BE13" s="613"/>
      <c r="BF13" s="613"/>
      <c r="BG13" s="613"/>
      <c r="BH13" s="613"/>
      <c r="BI13" s="613"/>
      <c r="BJ13" s="613"/>
      <c r="BK13" s="614"/>
      <c r="BL13" s="676">
        <v>1.9</v>
      </c>
      <c r="BM13" s="676"/>
      <c r="BN13" s="676"/>
      <c r="BO13" s="676"/>
      <c r="BP13" s="671" t="s">
        <v>210</v>
      </c>
      <c r="BQ13" s="671"/>
      <c r="BR13" s="671"/>
      <c r="BS13" s="671"/>
      <c r="BT13" s="671"/>
      <c r="BU13" s="671"/>
      <c r="BV13" s="671"/>
      <c r="BW13" s="672"/>
      <c r="BY13" s="609" t="s">
        <v>224</v>
      </c>
      <c r="BZ13" s="610"/>
      <c r="CA13" s="610"/>
      <c r="CB13" s="610"/>
      <c r="CC13" s="610"/>
      <c r="CD13" s="610"/>
      <c r="CE13" s="610"/>
      <c r="CF13" s="610"/>
      <c r="CG13" s="610"/>
      <c r="CH13" s="610"/>
      <c r="CI13" s="610"/>
      <c r="CJ13" s="610"/>
      <c r="CK13" s="610"/>
      <c r="CL13" s="611"/>
      <c r="CM13" s="612">
        <v>75744471</v>
      </c>
      <c r="CN13" s="613"/>
      <c r="CO13" s="613"/>
      <c r="CP13" s="613"/>
      <c r="CQ13" s="613"/>
      <c r="CR13" s="613"/>
      <c r="CS13" s="613"/>
      <c r="CT13" s="614"/>
      <c r="CU13" s="615">
        <v>14.9</v>
      </c>
      <c r="CV13" s="677"/>
      <c r="CW13" s="677"/>
      <c r="CX13" s="679"/>
      <c r="CY13" s="618">
        <v>63977806</v>
      </c>
      <c r="CZ13" s="613"/>
      <c r="DA13" s="613"/>
      <c r="DB13" s="613"/>
      <c r="DC13" s="613"/>
      <c r="DD13" s="613"/>
      <c r="DE13" s="613"/>
      <c r="DF13" s="613"/>
      <c r="DG13" s="613"/>
      <c r="DH13" s="613"/>
      <c r="DI13" s="613"/>
      <c r="DJ13" s="613"/>
      <c r="DK13" s="614"/>
      <c r="DL13" s="618">
        <v>15407150</v>
      </c>
      <c r="DM13" s="613"/>
      <c r="DN13" s="613"/>
      <c r="DO13" s="613"/>
      <c r="DP13" s="613"/>
      <c r="DQ13" s="613"/>
      <c r="DR13" s="613"/>
      <c r="DS13" s="613"/>
      <c r="DT13" s="613"/>
      <c r="DU13" s="613"/>
      <c r="DV13" s="613"/>
      <c r="DW13" s="613"/>
      <c r="DX13" s="696"/>
    </row>
    <row r="14" spans="2:138" ht="11.25" customHeight="1" x14ac:dyDescent="0.2">
      <c r="B14" s="609" t="s">
        <v>225</v>
      </c>
      <c r="C14" s="610"/>
      <c r="D14" s="610"/>
      <c r="E14" s="610"/>
      <c r="F14" s="610"/>
      <c r="G14" s="610"/>
      <c r="H14" s="610"/>
      <c r="I14" s="610"/>
      <c r="J14" s="610"/>
      <c r="K14" s="610"/>
      <c r="L14" s="610"/>
      <c r="M14" s="610"/>
      <c r="N14" s="610"/>
      <c r="O14" s="610"/>
      <c r="P14" s="610"/>
      <c r="Q14" s="611"/>
      <c r="R14" s="612">
        <v>81007</v>
      </c>
      <c r="S14" s="613"/>
      <c r="T14" s="613"/>
      <c r="U14" s="613"/>
      <c r="V14" s="613"/>
      <c r="W14" s="613"/>
      <c r="X14" s="613"/>
      <c r="Y14" s="614"/>
      <c r="Z14" s="676">
        <v>0</v>
      </c>
      <c r="AA14" s="676"/>
      <c r="AB14" s="676"/>
      <c r="AC14" s="676"/>
      <c r="AD14" s="671">
        <v>81007</v>
      </c>
      <c r="AE14" s="671"/>
      <c r="AF14" s="671"/>
      <c r="AG14" s="671"/>
      <c r="AH14" s="671"/>
      <c r="AI14" s="671"/>
      <c r="AJ14" s="671"/>
      <c r="AK14" s="671"/>
      <c r="AL14" s="615">
        <v>0</v>
      </c>
      <c r="AM14" s="677"/>
      <c r="AN14" s="677"/>
      <c r="AO14" s="678"/>
      <c r="AP14" s="609" t="s">
        <v>226</v>
      </c>
      <c r="AQ14" s="610"/>
      <c r="AR14" s="610"/>
      <c r="AS14" s="610"/>
      <c r="AT14" s="610"/>
      <c r="AU14" s="610"/>
      <c r="AV14" s="610"/>
      <c r="AW14" s="610"/>
      <c r="AX14" s="610"/>
      <c r="AY14" s="610"/>
      <c r="AZ14" s="610"/>
      <c r="BA14" s="610"/>
      <c r="BB14" s="610"/>
      <c r="BC14" s="611"/>
      <c r="BD14" s="612">
        <v>1654300</v>
      </c>
      <c r="BE14" s="613"/>
      <c r="BF14" s="613"/>
      <c r="BG14" s="613"/>
      <c r="BH14" s="613"/>
      <c r="BI14" s="613"/>
      <c r="BJ14" s="613"/>
      <c r="BK14" s="614"/>
      <c r="BL14" s="676">
        <v>1.1000000000000001</v>
      </c>
      <c r="BM14" s="676"/>
      <c r="BN14" s="676"/>
      <c r="BO14" s="676"/>
      <c r="BP14" s="671" t="s">
        <v>209</v>
      </c>
      <c r="BQ14" s="671"/>
      <c r="BR14" s="671"/>
      <c r="BS14" s="671"/>
      <c r="BT14" s="671"/>
      <c r="BU14" s="671"/>
      <c r="BV14" s="671"/>
      <c r="BW14" s="672"/>
      <c r="BY14" s="609" t="s">
        <v>227</v>
      </c>
      <c r="BZ14" s="610"/>
      <c r="CA14" s="610"/>
      <c r="CB14" s="610"/>
      <c r="CC14" s="610"/>
      <c r="CD14" s="610"/>
      <c r="CE14" s="610"/>
      <c r="CF14" s="610"/>
      <c r="CG14" s="610"/>
      <c r="CH14" s="610"/>
      <c r="CI14" s="610"/>
      <c r="CJ14" s="610"/>
      <c r="CK14" s="610"/>
      <c r="CL14" s="611"/>
      <c r="CM14" s="612">
        <v>28823479</v>
      </c>
      <c r="CN14" s="613"/>
      <c r="CO14" s="613"/>
      <c r="CP14" s="613"/>
      <c r="CQ14" s="613"/>
      <c r="CR14" s="613"/>
      <c r="CS14" s="613"/>
      <c r="CT14" s="614"/>
      <c r="CU14" s="615">
        <v>5.7</v>
      </c>
      <c r="CV14" s="677"/>
      <c r="CW14" s="677"/>
      <c r="CX14" s="679"/>
      <c r="CY14" s="618">
        <v>1192645</v>
      </c>
      <c r="CZ14" s="613"/>
      <c r="DA14" s="613"/>
      <c r="DB14" s="613"/>
      <c r="DC14" s="613"/>
      <c r="DD14" s="613"/>
      <c r="DE14" s="613"/>
      <c r="DF14" s="613"/>
      <c r="DG14" s="613"/>
      <c r="DH14" s="613"/>
      <c r="DI14" s="613"/>
      <c r="DJ14" s="613"/>
      <c r="DK14" s="614"/>
      <c r="DL14" s="618">
        <v>26463641</v>
      </c>
      <c r="DM14" s="613"/>
      <c r="DN14" s="613"/>
      <c r="DO14" s="613"/>
      <c r="DP14" s="613"/>
      <c r="DQ14" s="613"/>
      <c r="DR14" s="613"/>
      <c r="DS14" s="613"/>
      <c r="DT14" s="613"/>
      <c r="DU14" s="613"/>
      <c r="DV14" s="613"/>
      <c r="DW14" s="613"/>
      <c r="DX14" s="696"/>
    </row>
    <row r="15" spans="2:138" ht="11.25" customHeight="1" x14ac:dyDescent="0.2">
      <c r="B15" s="609" t="s">
        <v>228</v>
      </c>
      <c r="C15" s="610"/>
      <c r="D15" s="610"/>
      <c r="E15" s="610"/>
      <c r="F15" s="610"/>
      <c r="G15" s="610"/>
      <c r="H15" s="610"/>
      <c r="I15" s="610"/>
      <c r="J15" s="610"/>
      <c r="K15" s="610"/>
      <c r="L15" s="610"/>
      <c r="M15" s="610"/>
      <c r="N15" s="610"/>
      <c r="O15" s="610"/>
      <c r="P15" s="610"/>
      <c r="Q15" s="611"/>
      <c r="R15" s="612" t="s">
        <v>118</v>
      </c>
      <c r="S15" s="613"/>
      <c r="T15" s="613"/>
      <c r="U15" s="613"/>
      <c r="V15" s="613"/>
      <c r="W15" s="613"/>
      <c r="X15" s="613"/>
      <c r="Y15" s="614"/>
      <c r="Z15" s="676" t="s">
        <v>210</v>
      </c>
      <c r="AA15" s="676"/>
      <c r="AB15" s="676"/>
      <c r="AC15" s="676"/>
      <c r="AD15" s="671" t="s">
        <v>118</v>
      </c>
      <c r="AE15" s="671"/>
      <c r="AF15" s="671"/>
      <c r="AG15" s="671"/>
      <c r="AH15" s="671"/>
      <c r="AI15" s="671"/>
      <c r="AJ15" s="671"/>
      <c r="AK15" s="671"/>
      <c r="AL15" s="615" t="s">
        <v>209</v>
      </c>
      <c r="AM15" s="677"/>
      <c r="AN15" s="677"/>
      <c r="AO15" s="678"/>
      <c r="AP15" s="609" t="s">
        <v>229</v>
      </c>
      <c r="AQ15" s="610"/>
      <c r="AR15" s="610"/>
      <c r="AS15" s="610"/>
      <c r="AT15" s="610"/>
      <c r="AU15" s="610"/>
      <c r="AV15" s="610"/>
      <c r="AW15" s="610"/>
      <c r="AX15" s="610"/>
      <c r="AY15" s="610"/>
      <c r="AZ15" s="610"/>
      <c r="BA15" s="610"/>
      <c r="BB15" s="610"/>
      <c r="BC15" s="611"/>
      <c r="BD15" s="612">
        <v>21052399</v>
      </c>
      <c r="BE15" s="613"/>
      <c r="BF15" s="613"/>
      <c r="BG15" s="613"/>
      <c r="BH15" s="613"/>
      <c r="BI15" s="613"/>
      <c r="BJ15" s="613"/>
      <c r="BK15" s="614"/>
      <c r="BL15" s="676">
        <v>14.1</v>
      </c>
      <c r="BM15" s="676"/>
      <c r="BN15" s="676"/>
      <c r="BO15" s="676"/>
      <c r="BP15" s="671" t="s">
        <v>210</v>
      </c>
      <c r="BQ15" s="671"/>
      <c r="BR15" s="671"/>
      <c r="BS15" s="671"/>
      <c r="BT15" s="671"/>
      <c r="BU15" s="671"/>
      <c r="BV15" s="671"/>
      <c r="BW15" s="672"/>
      <c r="BY15" s="609" t="s">
        <v>230</v>
      </c>
      <c r="BZ15" s="610"/>
      <c r="CA15" s="610"/>
      <c r="CB15" s="610"/>
      <c r="CC15" s="610"/>
      <c r="CD15" s="610"/>
      <c r="CE15" s="610"/>
      <c r="CF15" s="610"/>
      <c r="CG15" s="610"/>
      <c r="CH15" s="610"/>
      <c r="CI15" s="610"/>
      <c r="CJ15" s="610"/>
      <c r="CK15" s="610"/>
      <c r="CL15" s="611"/>
      <c r="CM15" s="612" t="s">
        <v>209</v>
      </c>
      <c r="CN15" s="613"/>
      <c r="CO15" s="613"/>
      <c r="CP15" s="613"/>
      <c r="CQ15" s="613"/>
      <c r="CR15" s="613"/>
      <c r="CS15" s="613"/>
      <c r="CT15" s="614"/>
      <c r="CU15" s="615" t="s">
        <v>209</v>
      </c>
      <c r="CV15" s="677"/>
      <c r="CW15" s="677"/>
      <c r="CX15" s="679"/>
      <c r="CY15" s="618" t="s">
        <v>209</v>
      </c>
      <c r="CZ15" s="613"/>
      <c r="DA15" s="613"/>
      <c r="DB15" s="613"/>
      <c r="DC15" s="613"/>
      <c r="DD15" s="613"/>
      <c r="DE15" s="613"/>
      <c r="DF15" s="613"/>
      <c r="DG15" s="613"/>
      <c r="DH15" s="613"/>
      <c r="DI15" s="613"/>
      <c r="DJ15" s="613"/>
      <c r="DK15" s="614"/>
      <c r="DL15" s="618" t="s">
        <v>118</v>
      </c>
      <c r="DM15" s="613"/>
      <c r="DN15" s="613"/>
      <c r="DO15" s="613"/>
      <c r="DP15" s="613"/>
      <c r="DQ15" s="613"/>
      <c r="DR15" s="613"/>
      <c r="DS15" s="613"/>
      <c r="DT15" s="613"/>
      <c r="DU15" s="613"/>
      <c r="DV15" s="613"/>
      <c r="DW15" s="613"/>
      <c r="DX15" s="696"/>
    </row>
    <row r="16" spans="2:138" ht="11.25" customHeight="1" x14ac:dyDescent="0.2">
      <c r="B16" s="609" t="s">
        <v>231</v>
      </c>
      <c r="C16" s="610"/>
      <c r="D16" s="610"/>
      <c r="E16" s="610"/>
      <c r="F16" s="610"/>
      <c r="G16" s="610"/>
      <c r="H16" s="610"/>
      <c r="I16" s="610"/>
      <c r="J16" s="610"/>
      <c r="K16" s="610"/>
      <c r="L16" s="610"/>
      <c r="M16" s="610"/>
      <c r="N16" s="610"/>
      <c r="O16" s="610"/>
      <c r="P16" s="610"/>
      <c r="Q16" s="611"/>
      <c r="R16" s="612">
        <v>1412163</v>
      </c>
      <c r="S16" s="613"/>
      <c r="T16" s="613"/>
      <c r="U16" s="613"/>
      <c r="V16" s="613"/>
      <c r="W16" s="613"/>
      <c r="X16" s="613"/>
      <c r="Y16" s="614"/>
      <c r="Z16" s="676">
        <v>0.3</v>
      </c>
      <c r="AA16" s="676"/>
      <c r="AB16" s="676"/>
      <c r="AC16" s="676"/>
      <c r="AD16" s="671">
        <v>1412163</v>
      </c>
      <c r="AE16" s="671"/>
      <c r="AF16" s="671"/>
      <c r="AG16" s="671"/>
      <c r="AH16" s="671"/>
      <c r="AI16" s="671"/>
      <c r="AJ16" s="671"/>
      <c r="AK16" s="671"/>
      <c r="AL16" s="615">
        <v>0.5</v>
      </c>
      <c r="AM16" s="677"/>
      <c r="AN16" s="677"/>
      <c r="AO16" s="678"/>
      <c r="AP16" s="609" t="s">
        <v>232</v>
      </c>
      <c r="AQ16" s="610"/>
      <c r="AR16" s="610"/>
      <c r="AS16" s="610"/>
      <c r="AT16" s="610"/>
      <c r="AU16" s="610"/>
      <c r="AV16" s="610"/>
      <c r="AW16" s="610"/>
      <c r="AX16" s="610"/>
      <c r="AY16" s="610"/>
      <c r="AZ16" s="610"/>
      <c r="BA16" s="610"/>
      <c r="BB16" s="610"/>
      <c r="BC16" s="611"/>
      <c r="BD16" s="612">
        <v>1358578</v>
      </c>
      <c r="BE16" s="613"/>
      <c r="BF16" s="613"/>
      <c r="BG16" s="613"/>
      <c r="BH16" s="613"/>
      <c r="BI16" s="613"/>
      <c r="BJ16" s="613"/>
      <c r="BK16" s="614"/>
      <c r="BL16" s="676">
        <v>0.9</v>
      </c>
      <c r="BM16" s="676"/>
      <c r="BN16" s="676"/>
      <c r="BO16" s="676"/>
      <c r="BP16" s="671" t="s">
        <v>118</v>
      </c>
      <c r="BQ16" s="671"/>
      <c r="BR16" s="671"/>
      <c r="BS16" s="671"/>
      <c r="BT16" s="671"/>
      <c r="BU16" s="671"/>
      <c r="BV16" s="671"/>
      <c r="BW16" s="672"/>
      <c r="BY16" s="609" t="s">
        <v>233</v>
      </c>
      <c r="BZ16" s="610"/>
      <c r="CA16" s="610"/>
      <c r="CB16" s="610"/>
      <c r="CC16" s="610"/>
      <c r="CD16" s="610"/>
      <c r="CE16" s="610"/>
      <c r="CF16" s="610"/>
      <c r="CG16" s="610"/>
      <c r="CH16" s="610"/>
      <c r="CI16" s="610"/>
      <c r="CJ16" s="610"/>
      <c r="CK16" s="610"/>
      <c r="CL16" s="611"/>
      <c r="CM16" s="612">
        <v>124978541</v>
      </c>
      <c r="CN16" s="613"/>
      <c r="CO16" s="613"/>
      <c r="CP16" s="613"/>
      <c r="CQ16" s="613"/>
      <c r="CR16" s="613"/>
      <c r="CS16" s="613"/>
      <c r="CT16" s="614"/>
      <c r="CU16" s="615">
        <v>24.7</v>
      </c>
      <c r="CV16" s="677"/>
      <c r="CW16" s="677"/>
      <c r="CX16" s="679"/>
      <c r="CY16" s="618">
        <v>8501894</v>
      </c>
      <c r="CZ16" s="613"/>
      <c r="DA16" s="613"/>
      <c r="DB16" s="613"/>
      <c r="DC16" s="613"/>
      <c r="DD16" s="613"/>
      <c r="DE16" s="613"/>
      <c r="DF16" s="613"/>
      <c r="DG16" s="613"/>
      <c r="DH16" s="613"/>
      <c r="DI16" s="613"/>
      <c r="DJ16" s="613"/>
      <c r="DK16" s="614"/>
      <c r="DL16" s="618">
        <v>92729885</v>
      </c>
      <c r="DM16" s="613"/>
      <c r="DN16" s="613"/>
      <c r="DO16" s="613"/>
      <c r="DP16" s="613"/>
      <c r="DQ16" s="613"/>
      <c r="DR16" s="613"/>
      <c r="DS16" s="613"/>
      <c r="DT16" s="613"/>
      <c r="DU16" s="613"/>
      <c r="DV16" s="613"/>
      <c r="DW16" s="613"/>
      <c r="DX16" s="696"/>
    </row>
    <row r="17" spans="2:128" ht="11.25" customHeight="1" x14ac:dyDescent="0.2">
      <c r="B17" s="609" t="s">
        <v>234</v>
      </c>
      <c r="C17" s="610"/>
      <c r="D17" s="610"/>
      <c r="E17" s="610"/>
      <c r="F17" s="610"/>
      <c r="G17" s="610"/>
      <c r="H17" s="610"/>
      <c r="I17" s="610"/>
      <c r="J17" s="610"/>
      <c r="K17" s="610"/>
      <c r="L17" s="610"/>
      <c r="M17" s="610"/>
      <c r="N17" s="610"/>
      <c r="O17" s="610"/>
      <c r="P17" s="610"/>
      <c r="Q17" s="611"/>
      <c r="R17" s="612">
        <v>720985</v>
      </c>
      <c r="S17" s="613"/>
      <c r="T17" s="613"/>
      <c r="U17" s="613"/>
      <c r="V17" s="613"/>
      <c r="W17" s="613"/>
      <c r="X17" s="613"/>
      <c r="Y17" s="614"/>
      <c r="Z17" s="676">
        <v>0.1</v>
      </c>
      <c r="AA17" s="676"/>
      <c r="AB17" s="676"/>
      <c r="AC17" s="676"/>
      <c r="AD17" s="671">
        <v>720985</v>
      </c>
      <c r="AE17" s="671"/>
      <c r="AF17" s="671"/>
      <c r="AG17" s="671"/>
      <c r="AH17" s="671"/>
      <c r="AI17" s="671"/>
      <c r="AJ17" s="671"/>
      <c r="AK17" s="671"/>
      <c r="AL17" s="615">
        <v>0.2</v>
      </c>
      <c r="AM17" s="677"/>
      <c r="AN17" s="677"/>
      <c r="AO17" s="678"/>
      <c r="AP17" s="609" t="s">
        <v>235</v>
      </c>
      <c r="AQ17" s="610"/>
      <c r="AR17" s="610"/>
      <c r="AS17" s="610"/>
      <c r="AT17" s="610"/>
      <c r="AU17" s="610"/>
      <c r="AV17" s="610"/>
      <c r="AW17" s="610"/>
      <c r="AX17" s="610"/>
      <c r="AY17" s="610"/>
      <c r="AZ17" s="610"/>
      <c r="BA17" s="610"/>
      <c r="BB17" s="610"/>
      <c r="BC17" s="611"/>
      <c r="BD17" s="612">
        <v>19693821</v>
      </c>
      <c r="BE17" s="613"/>
      <c r="BF17" s="613"/>
      <c r="BG17" s="613"/>
      <c r="BH17" s="613"/>
      <c r="BI17" s="613"/>
      <c r="BJ17" s="613"/>
      <c r="BK17" s="614"/>
      <c r="BL17" s="676">
        <v>13.2</v>
      </c>
      <c r="BM17" s="676"/>
      <c r="BN17" s="676"/>
      <c r="BO17" s="676"/>
      <c r="BP17" s="671" t="s">
        <v>118</v>
      </c>
      <c r="BQ17" s="671"/>
      <c r="BR17" s="671"/>
      <c r="BS17" s="671"/>
      <c r="BT17" s="671"/>
      <c r="BU17" s="671"/>
      <c r="BV17" s="671"/>
      <c r="BW17" s="672"/>
      <c r="BY17" s="609" t="s">
        <v>236</v>
      </c>
      <c r="BZ17" s="610"/>
      <c r="CA17" s="610"/>
      <c r="CB17" s="610"/>
      <c r="CC17" s="610"/>
      <c r="CD17" s="610"/>
      <c r="CE17" s="610"/>
      <c r="CF17" s="610"/>
      <c r="CG17" s="610"/>
      <c r="CH17" s="610"/>
      <c r="CI17" s="610"/>
      <c r="CJ17" s="610"/>
      <c r="CK17" s="610"/>
      <c r="CL17" s="611"/>
      <c r="CM17" s="612">
        <v>3500260</v>
      </c>
      <c r="CN17" s="613"/>
      <c r="CO17" s="613"/>
      <c r="CP17" s="613"/>
      <c r="CQ17" s="613"/>
      <c r="CR17" s="613"/>
      <c r="CS17" s="613"/>
      <c r="CT17" s="614"/>
      <c r="CU17" s="615">
        <v>0.7</v>
      </c>
      <c r="CV17" s="677"/>
      <c r="CW17" s="677"/>
      <c r="CX17" s="679"/>
      <c r="CY17" s="618" t="s">
        <v>209</v>
      </c>
      <c r="CZ17" s="613"/>
      <c r="DA17" s="613"/>
      <c r="DB17" s="613"/>
      <c r="DC17" s="613"/>
      <c r="DD17" s="613"/>
      <c r="DE17" s="613"/>
      <c r="DF17" s="613"/>
      <c r="DG17" s="613"/>
      <c r="DH17" s="613"/>
      <c r="DI17" s="613"/>
      <c r="DJ17" s="613"/>
      <c r="DK17" s="614"/>
      <c r="DL17" s="618">
        <v>81983</v>
      </c>
      <c r="DM17" s="613"/>
      <c r="DN17" s="613"/>
      <c r="DO17" s="613"/>
      <c r="DP17" s="613"/>
      <c r="DQ17" s="613"/>
      <c r="DR17" s="613"/>
      <c r="DS17" s="613"/>
      <c r="DT17" s="613"/>
      <c r="DU17" s="613"/>
      <c r="DV17" s="613"/>
      <c r="DW17" s="613"/>
      <c r="DX17" s="696"/>
    </row>
    <row r="18" spans="2:128" ht="11.25" customHeight="1" x14ac:dyDescent="0.2">
      <c r="B18" s="609" t="s">
        <v>237</v>
      </c>
      <c r="C18" s="610"/>
      <c r="D18" s="610"/>
      <c r="E18" s="610"/>
      <c r="F18" s="610"/>
      <c r="G18" s="610"/>
      <c r="H18" s="610"/>
      <c r="I18" s="610"/>
      <c r="J18" s="610"/>
      <c r="K18" s="610"/>
      <c r="L18" s="610"/>
      <c r="M18" s="610"/>
      <c r="N18" s="610"/>
      <c r="O18" s="610"/>
      <c r="P18" s="610"/>
      <c r="Q18" s="611"/>
      <c r="R18" s="612">
        <v>114310</v>
      </c>
      <c r="S18" s="613"/>
      <c r="T18" s="613"/>
      <c r="U18" s="613"/>
      <c r="V18" s="613"/>
      <c r="W18" s="613"/>
      <c r="X18" s="613"/>
      <c r="Y18" s="614"/>
      <c r="Z18" s="676">
        <v>0</v>
      </c>
      <c r="AA18" s="676"/>
      <c r="AB18" s="676"/>
      <c r="AC18" s="676"/>
      <c r="AD18" s="671">
        <v>114310</v>
      </c>
      <c r="AE18" s="671"/>
      <c r="AF18" s="671"/>
      <c r="AG18" s="671"/>
      <c r="AH18" s="671"/>
      <c r="AI18" s="671"/>
      <c r="AJ18" s="671"/>
      <c r="AK18" s="671"/>
      <c r="AL18" s="615">
        <v>0</v>
      </c>
      <c r="AM18" s="677"/>
      <c r="AN18" s="677"/>
      <c r="AO18" s="678"/>
      <c r="AP18" s="609" t="s">
        <v>238</v>
      </c>
      <c r="AQ18" s="610"/>
      <c r="AR18" s="610"/>
      <c r="AS18" s="610"/>
      <c r="AT18" s="610"/>
      <c r="AU18" s="610"/>
      <c r="AV18" s="610"/>
      <c r="AW18" s="610"/>
      <c r="AX18" s="610"/>
      <c r="AY18" s="610"/>
      <c r="AZ18" s="610"/>
      <c r="BA18" s="610"/>
      <c r="BB18" s="610"/>
      <c r="BC18" s="611"/>
      <c r="BD18" s="612">
        <v>43174432</v>
      </c>
      <c r="BE18" s="613"/>
      <c r="BF18" s="613"/>
      <c r="BG18" s="613"/>
      <c r="BH18" s="613"/>
      <c r="BI18" s="613"/>
      <c r="BJ18" s="613"/>
      <c r="BK18" s="614"/>
      <c r="BL18" s="676">
        <v>29</v>
      </c>
      <c r="BM18" s="676"/>
      <c r="BN18" s="676"/>
      <c r="BO18" s="676"/>
      <c r="BP18" s="671" t="s">
        <v>210</v>
      </c>
      <c r="BQ18" s="671"/>
      <c r="BR18" s="671"/>
      <c r="BS18" s="671"/>
      <c r="BT18" s="671"/>
      <c r="BU18" s="671"/>
      <c r="BV18" s="671"/>
      <c r="BW18" s="672"/>
      <c r="BY18" s="609" t="s">
        <v>239</v>
      </c>
      <c r="BZ18" s="610"/>
      <c r="CA18" s="610"/>
      <c r="CB18" s="610"/>
      <c r="CC18" s="610"/>
      <c r="CD18" s="610"/>
      <c r="CE18" s="610"/>
      <c r="CF18" s="610"/>
      <c r="CG18" s="610"/>
      <c r="CH18" s="610"/>
      <c r="CI18" s="610"/>
      <c r="CJ18" s="610"/>
      <c r="CK18" s="610"/>
      <c r="CL18" s="611"/>
      <c r="CM18" s="612">
        <v>94760974</v>
      </c>
      <c r="CN18" s="613"/>
      <c r="CO18" s="613"/>
      <c r="CP18" s="613"/>
      <c r="CQ18" s="613"/>
      <c r="CR18" s="613"/>
      <c r="CS18" s="613"/>
      <c r="CT18" s="614"/>
      <c r="CU18" s="615">
        <v>18.7</v>
      </c>
      <c r="CV18" s="677"/>
      <c r="CW18" s="677"/>
      <c r="CX18" s="679"/>
      <c r="CY18" s="618" t="s">
        <v>209</v>
      </c>
      <c r="CZ18" s="613"/>
      <c r="DA18" s="613"/>
      <c r="DB18" s="613"/>
      <c r="DC18" s="613"/>
      <c r="DD18" s="613"/>
      <c r="DE18" s="613"/>
      <c r="DF18" s="613"/>
      <c r="DG18" s="613"/>
      <c r="DH18" s="613"/>
      <c r="DI18" s="613"/>
      <c r="DJ18" s="613"/>
      <c r="DK18" s="614"/>
      <c r="DL18" s="618">
        <v>86794766</v>
      </c>
      <c r="DM18" s="613"/>
      <c r="DN18" s="613"/>
      <c r="DO18" s="613"/>
      <c r="DP18" s="613"/>
      <c r="DQ18" s="613"/>
      <c r="DR18" s="613"/>
      <c r="DS18" s="613"/>
      <c r="DT18" s="613"/>
      <c r="DU18" s="613"/>
      <c r="DV18" s="613"/>
      <c r="DW18" s="613"/>
      <c r="DX18" s="696"/>
    </row>
    <row r="19" spans="2:128" ht="11.25" customHeight="1" x14ac:dyDescent="0.2">
      <c r="B19" s="609" t="s">
        <v>240</v>
      </c>
      <c r="C19" s="610"/>
      <c r="D19" s="610"/>
      <c r="E19" s="610"/>
      <c r="F19" s="610"/>
      <c r="G19" s="610"/>
      <c r="H19" s="610"/>
      <c r="I19" s="610"/>
      <c r="J19" s="610"/>
      <c r="K19" s="610"/>
      <c r="L19" s="610"/>
      <c r="M19" s="610"/>
      <c r="N19" s="610"/>
      <c r="O19" s="610"/>
      <c r="P19" s="610"/>
      <c r="Q19" s="611"/>
      <c r="R19" s="612">
        <v>576868</v>
      </c>
      <c r="S19" s="613"/>
      <c r="T19" s="613"/>
      <c r="U19" s="613"/>
      <c r="V19" s="613"/>
      <c r="W19" s="613"/>
      <c r="X19" s="613"/>
      <c r="Y19" s="614"/>
      <c r="Z19" s="676">
        <v>0.1</v>
      </c>
      <c r="AA19" s="676"/>
      <c r="AB19" s="676"/>
      <c r="AC19" s="676"/>
      <c r="AD19" s="671">
        <v>576868</v>
      </c>
      <c r="AE19" s="671"/>
      <c r="AF19" s="671"/>
      <c r="AG19" s="671"/>
      <c r="AH19" s="671"/>
      <c r="AI19" s="671"/>
      <c r="AJ19" s="671"/>
      <c r="AK19" s="671"/>
      <c r="AL19" s="615">
        <v>0.2</v>
      </c>
      <c r="AM19" s="677"/>
      <c r="AN19" s="677"/>
      <c r="AO19" s="678"/>
      <c r="AP19" s="609" t="s">
        <v>241</v>
      </c>
      <c r="AQ19" s="610"/>
      <c r="AR19" s="610"/>
      <c r="AS19" s="610"/>
      <c r="AT19" s="610"/>
      <c r="AU19" s="610"/>
      <c r="AV19" s="610"/>
      <c r="AW19" s="610"/>
      <c r="AX19" s="610"/>
      <c r="AY19" s="610"/>
      <c r="AZ19" s="610"/>
      <c r="BA19" s="610"/>
      <c r="BB19" s="610"/>
      <c r="BC19" s="611"/>
      <c r="BD19" s="612">
        <v>2154717</v>
      </c>
      <c r="BE19" s="613"/>
      <c r="BF19" s="613"/>
      <c r="BG19" s="613"/>
      <c r="BH19" s="613"/>
      <c r="BI19" s="613"/>
      <c r="BJ19" s="613"/>
      <c r="BK19" s="614"/>
      <c r="BL19" s="676">
        <v>1.4</v>
      </c>
      <c r="BM19" s="676"/>
      <c r="BN19" s="676"/>
      <c r="BO19" s="676"/>
      <c r="BP19" s="671" t="s">
        <v>209</v>
      </c>
      <c r="BQ19" s="671"/>
      <c r="BR19" s="671"/>
      <c r="BS19" s="671"/>
      <c r="BT19" s="671"/>
      <c r="BU19" s="671"/>
      <c r="BV19" s="671"/>
      <c r="BW19" s="672"/>
      <c r="BY19" s="609" t="s">
        <v>242</v>
      </c>
      <c r="BZ19" s="610"/>
      <c r="CA19" s="610"/>
      <c r="CB19" s="610"/>
      <c r="CC19" s="610"/>
      <c r="CD19" s="610"/>
      <c r="CE19" s="610"/>
      <c r="CF19" s="610"/>
      <c r="CG19" s="610"/>
      <c r="CH19" s="610"/>
      <c r="CI19" s="610"/>
      <c r="CJ19" s="610"/>
      <c r="CK19" s="610"/>
      <c r="CL19" s="611"/>
      <c r="CM19" s="612" t="s">
        <v>209</v>
      </c>
      <c r="CN19" s="613"/>
      <c r="CO19" s="613"/>
      <c r="CP19" s="613"/>
      <c r="CQ19" s="613"/>
      <c r="CR19" s="613"/>
      <c r="CS19" s="613"/>
      <c r="CT19" s="614"/>
      <c r="CU19" s="615" t="s">
        <v>118</v>
      </c>
      <c r="CV19" s="677"/>
      <c r="CW19" s="677"/>
      <c r="CX19" s="679"/>
      <c r="CY19" s="618" t="s">
        <v>118</v>
      </c>
      <c r="CZ19" s="613"/>
      <c r="DA19" s="613"/>
      <c r="DB19" s="613"/>
      <c r="DC19" s="613"/>
      <c r="DD19" s="613"/>
      <c r="DE19" s="613"/>
      <c r="DF19" s="613"/>
      <c r="DG19" s="613"/>
      <c r="DH19" s="613"/>
      <c r="DI19" s="613"/>
      <c r="DJ19" s="613"/>
      <c r="DK19" s="614"/>
      <c r="DL19" s="618" t="s">
        <v>118</v>
      </c>
      <c r="DM19" s="613"/>
      <c r="DN19" s="613"/>
      <c r="DO19" s="613"/>
      <c r="DP19" s="613"/>
      <c r="DQ19" s="613"/>
      <c r="DR19" s="613"/>
      <c r="DS19" s="613"/>
      <c r="DT19" s="613"/>
      <c r="DU19" s="613"/>
      <c r="DV19" s="613"/>
      <c r="DW19" s="613"/>
      <c r="DX19" s="696"/>
    </row>
    <row r="20" spans="2:128" ht="11.25" customHeight="1" x14ac:dyDescent="0.2">
      <c r="B20" s="609" t="s">
        <v>243</v>
      </c>
      <c r="C20" s="610"/>
      <c r="D20" s="610"/>
      <c r="E20" s="610"/>
      <c r="F20" s="610"/>
      <c r="G20" s="610"/>
      <c r="H20" s="610"/>
      <c r="I20" s="610"/>
      <c r="J20" s="610"/>
      <c r="K20" s="610"/>
      <c r="L20" s="610"/>
      <c r="M20" s="610"/>
      <c r="N20" s="610"/>
      <c r="O20" s="610"/>
      <c r="P20" s="610"/>
      <c r="Q20" s="611"/>
      <c r="R20" s="612">
        <v>156832560</v>
      </c>
      <c r="S20" s="613"/>
      <c r="T20" s="613"/>
      <c r="U20" s="613"/>
      <c r="V20" s="613"/>
      <c r="W20" s="613"/>
      <c r="X20" s="613"/>
      <c r="Y20" s="614"/>
      <c r="Z20" s="676">
        <v>30.5</v>
      </c>
      <c r="AA20" s="676"/>
      <c r="AB20" s="676"/>
      <c r="AC20" s="676"/>
      <c r="AD20" s="671">
        <v>154411676</v>
      </c>
      <c r="AE20" s="671"/>
      <c r="AF20" s="671"/>
      <c r="AG20" s="671"/>
      <c r="AH20" s="671"/>
      <c r="AI20" s="671"/>
      <c r="AJ20" s="671"/>
      <c r="AK20" s="671"/>
      <c r="AL20" s="615">
        <v>51.3</v>
      </c>
      <c r="AM20" s="677"/>
      <c r="AN20" s="677"/>
      <c r="AO20" s="678"/>
      <c r="AP20" s="680" t="s">
        <v>244</v>
      </c>
      <c r="AQ20" s="681"/>
      <c r="AR20" s="681"/>
      <c r="AS20" s="681"/>
      <c r="AT20" s="681"/>
      <c r="AU20" s="681"/>
      <c r="AV20" s="681"/>
      <c r="AW20" s="681"/>
      <c r="AX20" s="681"/>
      <c r="AY20" s="681"/>
      <c r="AZ20" s="681"/>
      <c r="BA20" s="681"/>
      <c r="BB20" s="681"/>
      <c r="BC20" s="682"/>
      <c r="BD20" s="612">
        <v>1143704</v>
      </c>
      <c r="BE20" s="613"/>
      <c r="BF20" s="613"/>
      <c r="BG20" s="613"/>
      <c r="BH20" s="613"/>
      <c r="BI20" s="613"/>
      <c r="BJ20" s="613"/>
      <c r="BK20" s="614"/>
      <c r="BL20" s="676">
        <v>0.8</v>
      </c>
      <c r="BM20" s="676"/>
      <c r="BN20" s="676"/>
      <c r="BO20" s="676"/>
      <c r="BP20" s="671" t="s">
        <v>118</v>
      </c>
      <c r="BQ20" s="671"/>
      <c r="BR20" s="671"/>
      <c r="BS20" s="671"/>
      <c r="BT20" s="671"/>
      <c r="BU20" s="671"/>
      <c r="BV20" s="671"/>
      <c r="BW20" s="672"/>
      <c r="BY20" s="680" t="s">
        <v>245</v>
      </c>
      <c r="BZ20" s="681"/>
      <c r="CA20" s="681"/>
      <c r="CB20" s="681"/>
      <c r="CC20" s="681"/>
      <c r="CD20" s="681"/>
      <c r="CE20" s="681"/>
      <c r="CF20" s="681"/>
      <c r="CG20" s="681"/>
      <c r="CH20" s="681"/>
      <c r="CI20" s="681"/>
      <c r="CJ20" s="681"/>
      <c r="CK20" s="681"/>
      <c r="CL20" s="682"/>
      <c r="CM20" s="612" t="s">
        <v>210</v>
      </c>
      <c r="CN20" s="613"/>
      <c r="CO20" s="613"/>
      <c r="CP20" s="613"/>
      <c r="CQ20" s="613"/>
      <c r="CR20" s="613"/>
      <c r="CS20" s="613"/>
      <c r="CT20" s="614"/>
      <c r="CU20" s="615" t="s">
        <v>209</v>
      </c>
      <c r="CV20" s="677"/>
      <c r="CW20" s="677"/>
      <c r="CX20" s="679"/>
      <c r="CY20" s="618" t="s">
        <v>209</v>
      </c>
      <c r="CZ20" s="613"/>
      <c r="DA20" s="613"/>
      <c r="DB20" s="613"/>
      <c r="DC20" s="613"/>
      <c r="DD20" s="613"/>
      <c r="DE20" s="613"/>
      <c r="DF20" s="613"/>
      <c r="DG20" s="613"/>
      <c r="DH20" s="613"/>
      <c r="DI20" s="613"/>
      <c r="DJ20" s="613"/>
      <c r="DK20" s="614"/>
      <c r="DL20" s="618" t="s">
        <v>209</v>
      </c>
      <c r="DM20" s="613"/>
      <c r="DN20" s="613"/>
      <c r="DO20" s="613"/>
      <c r="DP20" s="613"/>
      <c r="DQ20" s="613"/>
      <c r="DR20" s="613"/>
      <c r="DS20" s="613"/>
      <c r="DT20" s="613"/>
      <c r="DU20" s="613"/>
      <c r="DV20" s="613"/>
      <c r="DW20" s="613"/>
      <c r="DX20" s="696"/>
    </row>
    <row r="21" spans="2:128" ht="11.25" customHeight="1" x14ac:dyDescent="0.2">
      <c r="B21" s="609" t="s">
        <v>246</v>
      </c>
      <c r="C21" s="610"/>
      <c r="D21" s="610"/>
      <c r="E21" s="610"/>
      <c r="F21" s="610"/>
      <c r="G21" s="610"/>
      <c r="H21" s="610"/>
      <c r="I21" s="610"/>
      <c r="J21" s="610"/>
      <c r="K21" s="610"/>
      <c r="L21" s="610"/>
      <c r="M21" s="610"/>
      <c r="N21" s="610"/>
      <c r="O21" s="610"/>
      <c r="P21" s="610"/>
      <c r="Q21" s="611"/>
      <c r="R21" s="612">
        <v>154411676</v>
      </c>
      <c r="S21" s="613"/>
      <c r="T21" s="613"/>
      <c r="U21" s="613"/>
      <c r="V21" s="613"/>
      <c r="W21" s="613"/>
      <c r="X21" s="613"/>
      <c r="Y21" s="614"/>
      <c r="Z21" s="615">
        <v>30</v>
      </c>
      <c r="AA21" s="677"/>
      <c r="AB21" s="677"/>
      <c r="AC21" s="679"/>
      <c r="AD21" s="618">
        <v>154411676</v>
      </c>
      <c r="AE21" s="613"/>
      <c r="AF21" s="613"/>
      <c r="AG21" s="613"/>
      <c r="AH21" s="613"/>
      <c r="AI21" s="613"/>
      <c r="AJ21" s="613"/>
      <c r="AK21" s="614"/>
      <c r="AL21" s="615">
        <v>51.3</v>
      </c>
      <c r="AM21" s="677"/>
      <c r="AN21" s="677"/>
      <c r="AO21" s="678"/>
      <c r="AP21" s="680" t="s">
        <v>247</v>
      </c>
      <c r="AQ21" s="681"/>
      <c r="AR21" s="681"/>
      <c r="AS21" s="681"/>
      <c r="AT21" s="681"/>
      <c r="AU21" s="681"/>
      <c r="AV21" s="681"/>
      <c r="AW21" s="681"/>
      <c r="AX21" s="681"/>
      <c r="AY21" s="681"/>
      <c r="AZ21" s="681"/>
      <c r="BA21" s="681"/>
      <c r="BB21" s="681"/>
      <c r="BC21" s="682"/>
      <c r="BD21" s="612">
        <v>826325</v>
      </c>
      <c r="BE21" s="613"/>
      <c r="BF21" s="613"/>
      <c r="BG21" s="613"/>
      <c r="BH21" s="613"/>
      <c r="BI21" s="613"/>
      <c r="BJ21" s="613"/>
      <c r="BK21" s="614"/>
      <c r="BL21" s="676">
        <v>0.6</v>
      </c>
      <c r="BM21" s="676"/>
      <c r="BN21" s="676"/>
      <c r="BO21" s="676"/>
      <c r="BP21" s="671" t="s">
        <v>118</v>
      </c>
      <c r="BQ21" s="671"/>
      <c r="BR21" s="671"/>
      <c r="BS21" s="671"/>
      <c r="BT21" s="671"/>
      <c r="BU21" s="671"/>
      <c r="BV21" s="671"/>
      <c r="BW21" s="672"/>
      <c r="BY21" s="680" t="s">
        <v>248</v>
      </c>
      <c r="BZ21" s="681"/>
      <c r="CA21" s="681"/>
      <c r="CB21" s="681"/>
      <c r="CC21" s="681"/>
      <c r="CD21" s="681"/>
      <c r="CE21" s="681"/>
      <c r="CF21" s="681"/>
      <c r="CG21" s="681"/>
      <c r="CH21" s="681"/>
      <c r="CI21" s="681"/>
      <c r="CJ21" s="681"/>
      <c r="CK21" s="681"/>
      <c r="CL21" s="682"/>
      <c r="CM21" s="612">
        <v>255752</v>
      </c>
      <c r="CN21" s="613"/>
      <c r="CO21" s="613"/>
      <c r="CP21" s="613"/>
      <c r="CQ21" s="613"/>
      <c r="CR21" s="613"/>
      <c r="CS21" s="613"/>
      <c r="CT21" s="614"/>
      <c r="CU21" s="615">
        <v>0.1</v>
      </c>
      <c r="CV21" s="677"/>
      <c r="CW21" s="677"/>
      <c r="CX21" s="679"/>
      <c r="CY21" s="618" t="s">
        <v>118</v>
      </c>
      <c r="CZ21" s="613"/>
      <c r="DA21" s="613"/>
      <c r="DB21" s="613"/>
      <c r="DC21" s="613"/>
      <c r="DD21" s="613"/>
      <c r="DE21" s="613"/>
      <c r="DF21" s="613"/>
      <c r="DG21" s="613"/>
      <c r="DH21" s="613"/>
      <c r="DI21" s="613"/>
      <c r="DJ21" s="613"/>
      <c r="DK21" s="614"/>
      <c r="DL21" s="618">
        <v>255752</v>
      </c>
      <c r="DM21" s="613"/>
      <c r="DN21" s="613"/>
      <c r="DO21" s="613"/>
      <c r="DP21" s="613"/>
      <c r="DQ21" s="613"/>
      <c r="DR21" s="613"/>
      <c r="DS21" s="613"/>
      <c r="DT21" s="613"/>
      <c r="DU21" s="613"/>
      <c r="DV21" s="613"/>
      <c r="DW21" s="613"/>
      <c r="DX21" s="696"/>
    </row>
    <row r="22" spans="2:128" ht="11.25" customHeight="1" x14ac:dyDescent="0.2">
      <c r="B22" s="609" t="s">
        <v>249</v>
      </c>
      <c r="C22" s="610"/>
      <c r="D22" s="610"/>
      <c r="E22" s="610"/>
      <c r="F22" s="610"/>
      <c r="G22" s="610"/>
      <c r="H22" s="610"/>
      <c r="I22" s="610"/>
      <c r="J22" s="610"/>
      <c r="K22" s="610"/>
      <c r="L22" s="610"/>
      <c r="M22" s="610"/>
      <c r="N22" s="610"/>
      <c r="O22" s="610"/>
      <c r="P22" s="610"/>
      <c r="Q22" s="611"/>
      <c r="R22" s="612">
        <v>2410619</v>
      </c>
      <c r="S22" s="613"/>
      <c r="T22" s="613"/>
      <c r="U22" s="613"/>
      <c r="V22" s="613"/>
      <c r="W22" s="613"/>
      <c r="X22" s="613"/>
      <c r="Y22" s="614"/>
      <c r="Z22" s="615">
        <v>0.5</v>
      </c>
      <c r="AA22" s="677"/>
      <c r="AB22" s="677"/>
      <c r="AC22" s="679"/>
      <c r="AD22" s="618" t="s">
        <v>118</v>
      </c>
      <c r="AE22" s="613"/>
      <c r="AF22" s="613"/>
      <c r="AG22" s="613"/>
      <c r="AH22" s="613"/>
      <c r="AI22" s="613"/>
      <c r="AJ22" s="613"/>
      <c r="AK22" s="614"/>
      <c r="AL22" s="615" t="s">
        <v>209</v>
      </c>
      <c r="AM22" s="677"/>
      <c r="AN22" s="677"/>
      <c r="AO22" s="678"/>
      <c r="AP22" s="680" t="s">
        <v>250</v>
      </c>
      <c r="AQ22" s="681"/>
      <c r="AR22" s="681"/>
      <c r="AS22" s="681"/>
      <c r="AT22" s="681"/>
      <c r="AU22" s="681"/>
      <c r="AV22" s="681"/>
      <c r="AW22" s="681"/>
      <c r="AX22" s="681"/>
      <c r="AY22" s="681"/>
      <c r="AZ22" s="681"/>
      <c r="BA22" s="681"/>
      <c r="BB22" s="681"/>
      <c r="BC22" s="682"/>
      <c r="BD22" s="612">
        <v>984447</v>
      </c>
      <c r="BE22" s="613"/>
      <c r="BF22" s="613"/>
      <c r="BG22" s="613"/>
      <c r="BH22" s="613"/>
      <c r="BI22" s="613"/>
      <c r="BJ22" s="613"/>
      <c r="BK22" s="614"/>
      <c r="BL22" s="676">
        <v>0.7</v>
      </c>
      <c r="BM22" s="676"/>
      <c r="BN22" s="676"/>
      <c r="BO22" s="676"/>
      <c r="BP22" s="671" t="s">
        <v>209</v>
      </c>
      <c r="BQ22" s="671"/>
      <c r="BR22" s="671"/>
      <c r="BS22" s="671"/>
      <c r="BT22" s="671"/>
      <c r="BU22" s="671"/>
      <c r="BV22" s="671"/>
      <c r="BW22" s="672"/>
      <c r="BY22" s="680" t="s">
        <v>251</v>
      </c>
      <c r="BZ22" s="681"/>
      <c r="CA22" s="681"/>
      <c r="CB22" s="681"/>
      <c r="CC22" s="681"/>
      <c r="CD22" s="681"/>
      <c r="CE22" s="681"/>
      <c r="CF22" s="681"/>
      <c r="CG22" s="681"/>
      <c r="CH22" s="681"/>
      <c r="CI22" s="681"/>
      <c r="CJ22" s="681"/>
      <c r="CK22" s="681"/>
      <c r="CL22" s="682"/>
      <c r="CM22" s="612">
        <v>1710831</v>
      </c>
      <c r="CN22" s="613"/>
      <c r="CO22" s="613"/>
      <c r="CP22" s="613"/>
      <c r="CQ22" s="613"/>
      <c r="CR22" s="613"/>
      <c r="CS22" s="613"/>
      <c r="CT22" s="614"/>
      <c r="CU22" s="615">
        <v>0.3</v>
      </c>
      <c r="CV22" s="677"/>
      <c r="CW22" s="677"/>
      <c r="CX22" s="679"/>
      <c r="CY22" s="618" t="s">
        <v>209</v>
      </c>
      <c r="CZ22" s="613"/>
      <c r="DA22" s="613"/>
      <c r="DB22" s="613"/>
      <c r="DC22" s="613"/>
      <c r="DD22" s="613"/>
      <c r="DE22" s="613"/>
      <c r="DF22" s="613"/>
      <c r="DG22" s="613"/>
      <c r="DH22" s="613"/>
      <c r="DI22" s="613"/>
      <c r="DJ22" s="613"/>
      <c r="DK22" s="614"/>
      <c r="DL22" s="618">
        <v>1710831</v>
      </c>
      <c r="DM22" s="613"/>
      <c r="DN22" s="613"/>
      <c r="DO22" s="613"/>
      <c r="DP22" s="613"/>
      <c r="DQ22" s="613"/>
      <c r="DR22" s="613"/>
      <c r="DS22" s="613"/>
      <c r="DT22" s="613"/>
      <c r="DU22" s="613"/>
      <c r="DV22" s="613"/>
      <c r="DW22" s="613"/>
      <c r="DX22" s="696"/>
    </row>
    <row r="23" spans="2:128" ht="11.25" customHeight="1" x14ac:dyDescent="0.2">
      <c r="B23" s="609" t="s">
        <v>252</v>
      </c>
      <c r="C23" s="610"/>
      <c r="D23" s="610"/>
      <c r="E23" s="610"/>
      <c r="F23" s="610"/>
      <c r="G23" s="610"/>
      <c r="H23" s="610"/>
      <c r="I23" s="610"/>
      <c r="J23" s="610"/>
      <c r="K23" s="610"/>
      <c r="L23" s="610"/>
      <c r="M23" s="610"/>
      <c r="N23" s="610"/>
      <c r="O23" s="610"/>
      <c r="P23" s="610"/>
      <c r="Q23" s="611"/>
      <c r="R23" s="612">
        <v>10265</v>
      </c>
      <c r="S23" s="613"/>
      <c r="T23" s="613"/>
      <c r="U23" s="613"/>
      <c r="V23" s="613"/>
      <c r="W23" s="613"/>
      <c r="X23" s="613"/>
      <c r="Y23" s="614"/>
      <c r="Z23" s="615">
        <v>0</v>
      </c>
      <c r="AA23" s="677"/>
      <c r="AB23" s="677"/>
      <c r="AC23" s="679"/>
      <c r="AD23" s="618" t="s">
        <v>118</v>
      </c>
      <c r="AE23" s="613"/>
      <c r="AF23" s="613"/>
      <c r="AG23" s="613"/>
      <c r="AH23" s="613"/>
      <c r="AI23" s="613"/>
      <c r="AJ23" s="613"/>
      <c r="AK23" s="614"/>
      <c r="AL23" s="615" t="s">
        <v>118</v>
      </c>
      <c r="AM23" s="677"/>
      <c r="AN23" s="677"/>
      <c r="AO23" s="678"/>
      <c r="AP23" s="680" t="s">
        <v>253</v>
      </c>
      <c r="AQ23" s="681"/>
      <c r="AR23" s="681"/>
      <c r="AS23" s="681"/>
      <c r="AT23" s="681"/>
      <c r="AU23" s="681"/>
      <c r="AV23" s="681"/>
      <c r="AW23" s="681"/>
      <c r="AX23" s="681"/>
      <c r="AY23" s="681"/>
      <c r="AZ23" s="681"/>
      <c r="BA23" s="681"/>
      <c r="BB23" s="681"/>
      <c r="BC23" s="682"/>
      <c r="BD23" s="612">
        <v>6846866</v>
      </c>
      <c r="BE23" s="613"/>
      <c r="BF23" s="613"/>
      <c r="BG23" s="613"/>
      <c r="BH23" s="613"/>
      <c r="BI23" s="613"/>
      <c r="BJ23" s="613"/>
      <c r="BK23" s="614"/>
      <c r="BL23" s="676">
        <v>4.5999999999999996</v>
      </c>
      <c r="BM23" s="676"/>
      <c r="BN23" s="676"/>
      <c r="BO23" s="676"/>
      <c r="BP23" s="671" t="s">
        <v>118</v>
      </c>
      <c r="BQ23" s="671"/>
      <c r="BR23" s="671"/>
      <c r="BS23" s="671"/>
      <c r="BT23" s="671"/>
      <c r="BU23" s="671"/>
      <c r="BV23" s="671"/>
      <c r="BW23" s="672"/>
      <c r="BY23" s="680" t="s">
        <v>254</v>
      </c>
      <c r="BZ23" s="681"/>
      <c r="CA23" s="681"/>
      <c r="CB23" s="681"/>
      <c r="CC23" s="681"/>
      <c r="CD23" s="681"/>
      <c r="CE23" s="681"/>
      <c r="CF23" s="681"/>
      <c r="CG23" s="681"/>
      <c r="CH23" s="681"/>
      <c r="CI23" s="681"/>
      <c r="CJ23" s="681"/>
      <c r="CK23" s="681"/>
      <c r="CL23" s="682"/>
      <c r="CM23" s="612">
        <v>980770</v>
      </c>
      <c r="CN23" s="613"/>
      <c r="CO23" s="613"/>
      <c r="CP23" s="613"/>
      <c r="CQ23" s="613"/>
      <c r="CR23" s="613"/>
      <c r="CS23" s="613"/>
      <c r="CT23" s="614"/>
      <c r="CU23" s="615">
        <v>0.2</v>
      </c>
      <c r="CV23" s="677"/>
      <c r="CW23" s="677"/>
      <c r="CX23" s="679"/>
      <c r="CY23" s="618" t="s">
        <v>118</v>
      </c>
      <c r="CZ23" s="613"/>
      <c r="DA23" s="613"/>
      <c r="DB23" s="613"/>
      <c r="DC23" s="613"/>
      <c r="DD23" s="613"/>
      <c r="DE23" s="613"/>
      <c r="DF23" s="613"/>
      <c r="DG23" s="613"/>
      <c r="DH23" s="613"/>
      <c r="DI23" s="613"/>
      <c r="DJ23" s="613"/>
      <c r="DK23" s="614"/>
      <c r="DL23" s="618">
        <v>980770</v>
      </c>
      <c r="DM23" s="613"/>
      <c r="DN23" s="613"/>
      <c r="DO23" s="613"/>
      <c r="DP23" s="613"/>
      <c r="DQ23" s="613"/>
      <c r="DR23" s="613"/>
      <c r="DS23" s="613"/>
      <c r="DT23" s="613"/>
      <c r="DU23" s="613"/>
      <c r="DV23" s="613"/>
      <c r="DW23" s="613"/>
      <c r="DX23" s="696"/>
    </row>
    <row r="24" spans="2:128" ht="11.25" customHeight="1" x14ac:dyDescent="0.2">
      <c r="B24" s="609" t="s">
        <v>255</v>
      </c>
      <c r="C24" s="610"/>
      <c r="D24" s="610"/>
      <c r="E24" s="610"/>
      <c r="F24" s="610"/>
      <c r="G24" s="610"/>
      <c r="H24" s="610"/>
      <c r="I24" s="610"/>
      <c r="J24" s="610"/>
      <c r="K24" s="610"/>
      <c r="L24" s="610"/>
      <c r="M24" s="610"/>
      <c r="N24" s="610"/>
      <c r="O24" s="610"/>
      <c r="P24" s="610"/>
      <c r="Q24" s="611"/>
      <c r="R24" s="612">
        <v>328018592</v>
      </c>
      <c r="S24" s="613"/>
      <c r="T24" s="613"/>
      <c r="U24" s="613"/>
      <c r="V24" s="613"/>
      <c r="W24" s="613"/>
      <c r="X24" s="613"/>
      <c r="Y24" s="614"/>
      <c r="Z24" s="615">
        <v>63.8</v>
      </c>
      <c r="AA24" s="677"/>
      <c r="AB24" s="677"/>
      <c r="AC24" s="679"/>
      <c r="AD24" s="618">
        <v>299374980</v>
      </c>
      <c r="AE24" s="613"/>
      <c r="AF24" s="613"/>
      <c r="AG24" s="613"/>
      <c r="AH24" s="613"/>
      <c r="AI24" s="613"/>
      <c r="AJ24" s="613"/>
      <c r="AK24" s="614"/>
      <c r="AL24" s="615">
        <v>99.5</v>
      </c>
      <c r="AM24" s="677"/>
      <c r="AN24" s="677"/>
      <c r="AO24" s="678"/>
      <c r="AP24" s="680" t="s">
        <v>256</v>
      </c>
      <c r="AQ24" s="681"/>
      <c r="AR24" s="681"/>
      <c r="AS24" s="681"/>
      <c r="AT24" s="681"/>
      <c r="AU24" s="681"/>
      <c r="AV24" s="681"/>
      <c r="AW24" s="681"/>
      <c r="AX24" s="681"/>
      <c r="AY24" s="681"/>
      <c r="AZ24" s="681"/>
      <c r="BA24" s="681"/>
      <c r="BB24" s="681"/>
      <c r="BC24" s="682"/>
      <c r="BD24" s="612">
        <v>15520590</v>
      </c>
      <c r="BE24" s="613"/>
      <c r="BF24" s="613"/>
      <c r="BG24" s="613"/>
      <c r="BH24" s="613"/>
      <c r="BI24" s="613"/>
      <c r="BJ24" s="613"/>
      <c r="BK24" s="614"/>
      <c r="BL24" s="676">
        <v>10.4</v>
      </c>
      <c r="BM24" s="676"/>
      <c r="BN24" s="676"/>
      <c r="BO24" s="676"/>
      <c r="BP24" s="671" t="s">
        <v>209</v>
      </c>
      <c r="BQ24" s="671"/>
      <c r="BR24" s="671"/>
      <c r="BS24" s="671"/>
      <c r="BT24" s="671"/>
      <c r="BU24" s="671"/>
      <c r="BV24" s="671"/>
      <c r="BW24" s="672"/>
      <c r="BY24" s="680" t="s">
        <v>257</v>
      </c>
      <c r="BZ24" s="681"/>
      <c r="CA24" s="681"/>
      <c r="CB24" s="681"/>
      <c r="CC24" s="681"/>
      <c r="CD24" s="681"/>
      <c r="CE24" s="681"/>
      <c r="CF24" s="681"/>
      <c r="CG24" s="681"/>
      <c r="CH24" s="681"/>
      <c r="CI24" s="681"/>
      <c r="CJ24" s="681"/>
      <c r="CK24" s="681"/>
      <c r="CL24" s="682"/>
      <c r="CM24" s="612" t="s">
        <v>210</v>
      </c>
      <c r="CN24" s="613"/>
      <c r="CO24" s="613"/>
      <c r="CP24" s="613"/>
      <c r="CQ24" s="613"/>
      <c r="CR24" s="613"/>
      <c r="CS24" s="613"/>
      <c r="CT24" s="614"/>
      <c r="CU24" s="615" t="s">
        <v>209</v>
      </c>
      <c r="CV24" s="677"/>
      <c r="CW24" s="677"/>
      <c r="CX24" s="679"/>
      <c r="CY24" s="618" t="s">
        <v>118</v>
      </c>
      <c r="CZ24" s="613"/>
      <c r="DA24" s="613"/>
      <c r="DB24" s="613"/>
      <c r="DC24" s="613"/>
      <c r="DD24" s="613"/>
      <c r="DE24" s="613"/>
      <c r="DF24" s="613"/>
      <c r="DG24" s="613"/>
      <c r="DH24" s="613"/>
      <c r="DI24" s="613"/>
      <c r="DJ24" s="613"/>
      <c r="DK24" s="614"/>
      <c r="DL24" s="618" t="s">
        <v>209</v>
      </c>
      <c r="DM24" s="613"/>
      <c r="DN24" s="613"/>
      <c r="DO24" s="613"/>
      <c r="DP24" s="613"/>
      <c r="DQ24" s="613"/>
      <c r="DR24" s="613"/>
      <c r="DS24" s="613"/>
      <c r="DT24" s="613"/>
      <c r="DU24" s="613"/>
      <c r="DV24" s="613"/>
      <c r="DW24" s="613"/>
      <c r="DX24" s="696"/>
    </row>
    <row r="25" spans="2:128" ht="11.25" customHeight="1" x14ac:dyDescent="0.2">
      <c r="B25" s="609" t="s">
        <v>258</v>
      </c>
      <c r="C25" s="610"/>
      <c r="D25" s="610"/>
      <c r="E25" s="610"/>
      <c r="F25" s="610"/>
      <c r="G25" s="610"/>
      <c r="H25" s="610"/>
      <c r="I25" s="610"/>
      <c r="J25" s="610"/>
      <c r="K25" s="610"/>
      <c r="L25" s="610"/>
      <c r="M25" s="610"/>
      <c r="N25" s="610"/>
      <c r="O25" s="610"/>
      <c r="P25" s="610"/>
      <c r="Q25" s="611"/>
      <c r="R25" s="612">
        <v>305844</v>
      </c>
      <c r="S25" s="613"/>
      <c r="T25" s="613"/>
      <c r="U25" s="613"/>
      <c r="V25" s="613"/>
      <c r="W25" s="613"/>
      <c r="X25" s="613"/>
      <c r="Y25" s="614"/>
      <c r="Z25" s="615">
        <v>0.1</v>
      </c>
      <c r="AA25" s="677"/>
      <c r="AB25" s="677"/>
      <c r="AC25" s="679"/>
      <c r="AD25" s="618">
        <v>305844</v>
      </c>
      <c r="AE25" s="613"/>
      <c r="AF25" s="613"/>
      <c r="AG25" s="613"/>
      <c r="AH25" s="613"/>
      <c r="AI25" s="613"/>
      <c r="AJ25" s="613"/>
      <c r="AK25" s="614"/>
      <c r="AL25" s="615">
        <v>0.1</v>
      </c>
      <c r="AM25" s="677"/>
      <c r="AN25" s="677"/>
      <c r="AO25" s="678"/>
      <c r="AP25" s="680" t="s">
        <v>259</v>
      </c>
      <c r="AQ25" s="681"/>
      <c r="AR25" s="681"/>
      <c r="AS25" s="681"/>
      <c r="AT25" s="681"/>
      <c r="AU25" s="681"/>
      <c r="AV25" s="681"/>
      <c r="AW25" s="681"/>
      <c r="AX25" s="681"/>
      <c r="AY25" s="681"/>
      <c r="AZ25" s="681"/>
      <c r="BA25" s="681"/>
      <c r="BB25" s="681"/>
      <c r="BC25" s="682"/>
      <c r="BD25" s="612">
        <v>680</v>
      </c>
      <c r="BE25" s="613"/>
      <c r="BF25" s="613"/>
      <c r="BG25" s="613"/>
      <c r="BH25" s="613"/>
      <c r="BI25" s="613"/>
      <c r="BJ25" s="613"/>
      <c r="BK25" s="614"/>
      <c r="BL25" s="676">
        <v>0</v>
      </c>
      <c r="BM25" s="676"/>
      <c r="BN25" s="676"/>
      <c r="BO25" s="676"/>
      <c r="BP25" s="671" t="s">
        <v>209</v>
      </c>
      <c r="BQ25" s="671"/>
      <c r="BR25" s="671"/>
      <c r="BS25" s="671"/>
      <c r="BT25" s="671"/>
      <c r="BU25" s="671"/>
      <c r="BV25" s="671"/>
      <c r="BW25" s="672"/>
      <c r="BY25" s="680" t="s">
        <v>260</v>
      </c>
      <c r="BZ25" s="681"/>
      <c r="CA25" s="681"/>
      <c r="CB25" s="681"/>
      <c r="CC25" s="681"/>
      <c r="CD25" s="681"/>
      <c r="CE25" s="681"/>
      <c r="CF25" s="681"/>
      <c r="CG25" s="681"/>
      <c r="CH25" s="681"/>
      <c r="CI25" s="681"/>
      <c r="CJ25" s="681"/>
      <c r="CK25" s="681"/>
      <c r="CL25" s="682"/>
      <c r="CM25" s="612">
        <v>21334271</v>
      </c>
      <c r="CN25" s="613"/>
      <c r="CO25" s="613"/>
      <c r="CP25" s="613"/>
      <c r="CQ25" s="613"/>
      <c r="CR25" s="613"/>
      <c r="CS25" s="613"/>
      <c r="CT25" s="614"/>
      <c r="CU25" s="615">
        <v>4.2</v>
      </c>
      <c r="CV25" s="677"/>
      <c r="CW25" s="677"/>
      <c r="CX25" s="679"/>
      <c r="CY25" s="618" t="s">
        <v>118</v>
      </c>
      <c r="CZ25" s="613"/>
      <c r="DA25" s="613"/>
      <c r="DB25" s="613"/>
      <c r="DC25" s="613"/>
      <c r="DD25" s="613"/>
      <c r="DE25" s="613"/>
      <c r="DF25" s="613"/>
      <c r="DG25" s="613"/>
      <c r="DH25" s="613"/>
      <c r="DI25" s="613"/>
      <c r="DJ25" s="613"/>
      <c r="DK25" s="614"/>
      <c r="DL25" s="618">
        <v>21334271</v>
      </c>
      <c r="DM25" s="613"/>
      <c r="DN25" s="613"/>
      <c r="DO25" s="613"/>
      <c r="DP25" s="613"/>
      <c r="DQ25" s="613"/>
      <c r="DR25" s="613"/>
      <c r="DS25" s="613"/>
      <c r="DT25" s="613"/>
      <c r="DU25" s="613"/>
      <c r="DV25" s="613"/>
      <c r="DW25" s="613"/>
      <c r="DX25" s="696"/>
    </row>
    <row r="26" spans="2:128" ht="11.25" customHeight="1" x14ac:dyDescent="0.2">
      <c r="B26" s="609" t="s">
        <v>261</v>
      </c>
      <c r="C26" s="610"/>
      <c r="D26" s="610"/>
      <c r="E26" s="610"/>
      <c r="F26" s="610"/>
      <c r="G26" s="610"/>
      <c r="H26" s="610"/>
      <c r="I26" s="610"/>
      <c r="J26" s="610"/>
      <c r="K26" s="610"/>
      <c r="L26" s="610"/>
      <c r="M26" s="610"/>
      <c r="N26" s="610"/>
      <c r="O26" s="610"/>
      <c r="P26" s="610"/>
      <c r="Q26" s="611"/>
      <c r="R26" s="612">
        <v>1152390</v>
      </c>
      <c r="S26" s="613"/>
      <c r="T26" s="613"/>
      <c r="U26" s="613"/>
      <c r="V26" s="613"/>
      <c r="W26" s="613"/>
      <c r="X26" s="613"/>
      <c r="Y26" s="614"/>
      <c r="Z26" s="615">
        <v>0.2</v>
      </c>
      <c r="AA26" s="677"/>
      <c r="AB26" s="677"/>
      <c r="AC26" s="679"/>
      <c r="AD26" s="618" t="s">
        <v>210</v>
      </c>
      <c r="AE26" s="613"/>
      <c r="AF26" s="613"/>
      <c r="AG26" s="613"/>
      <c r="AH26" s="613"/>
      <c r="AI26" s="613"/>
      <c r="AJ26" s="613"/>
      <c r="AK26" s="614"/>
      <c r="AL26" s="615" t="s">
        <v>209</v>
      </c>
      <c r="AM26" s="677"/>
      <c r="AN26" s="677"/>
      <c r="AO26" s="678"/>
      <c r="AP26" s="680" t="s">
        <v>262</v>
      </c>
      <c r="AQ26" s="681"/>
      <c r="AR26" s="681"/>
      <c r="AS26" s="681"/>
      <c r="AT26" s="681"/>
      <c r="AU26" s="681"/>
      <c r="AV26" s="681"/>
      <c r="AW26" s="681"/>
      <c r="AX26" s="681"/>
      <c r="AY26" s="681"/>
      <c r="AZ26" s="681"/>
      <c r="BA26" s="681"/>
      <c r="BB26" s="681"/>
      <c r="BC26" s="682"/>
      <c r="BD26" s="612" t="s">
        <v>210</v>
      </c>
      <c r="BE26" s="613"/>
      <c r="BF26" s="613"/>
      <c r="BG26" s="613"/>
      <c r="BH26" s="613"/>
      <c r="BI26" s="613"/>
      <c r="BJ26" s="613"/>
      <c r="BK26" s="614"/>
      <c r="BL26" s="676" t="s">
        <v>210</v>
      </c>
      <c r="BM26" s="676"/>
      <c r="BN26" s="676"/>
      <c r="BO26" s="676"/>
      <c r="BP26" s="671" t="s">
        <v>209</v>
      </c>
      <c r="BQ26" s="671"/>
      <c r="BR26" s="671"/>
      <c r="BS26" s="671"/>
      <c r="BT26" s="671"/>
      <c r="BU26" s="671"/>
      <c r="BV26" s="671"/>
      <c r="BW26" s="672"/>
      <c r="BY26" s="680" t="s">
        <v>263</v>
      </c>
      <c r="BZ26" s="681"/>
      <c r="CA26" s="681"/>
      <c r="CB26" s="681"/>
      <c r="CC26" s="681"/>
      <c r="CD26" s="681"/>
      <c r="CE26" s="681"/>
      <c r="CF26" s="681"/>
      <c r="CG26" s="681"/>
      <c r="CH26" s="681"/>
      <c r="CI26" s="681"/>
      <c r="CJ26" s="681"/>
      <c r="CK26" s="681"/>
      <c r="CL26" s="682"/>
      <c r="CM26" s="612">
        <v>570956</v>
      </c>
      <c r="CN26" s="613"/>
      <c r="CO26" s="613"/>
      <c r="CP26" s="613"/>
      <c r="CQ26" s="613"/>
      <c r="CR26" s="613"/>
      <c r="CS26" s="613"/>
      <c r="CT26" s="614"/>
      <c r="CU26" s="615">
        <v>0.1</v>
      </c>
      <c r="CV26" s="677"/>
      <c r="CW26" s="677"/>
      <c r="CX26" s="679"/>
      <c r="CY26" s="618" t="s">
        <v>209</v>
      </c>
      <c r="CZ26" s="613"/>
      <c r="DA26" s="613"/>
      <c r="DB26" s="613"/>
      <c r="DC26" s="613"/>
      <c r="DD26" s="613"/>
      <c r="DE26" s="613"/>
      <c r="DF26" s="613"/>
      <c r="DG26" s="613"/>
      <c r="DH26" s="613"/>
      <c r="DI26" s="613"/>
      <c r="DJ26" s="613"/>
      <c r="DK26" s="614"/>
      <c r="DL26" s="618">
        <v>570956</v>
      </c>
      <c r="DM26" s="613"/>
      <c r="DN26" s="613"/>
      <c r="DO26" s="613"/>
      <c r="DP26" s="613"/>
      <c r="DQ26" s="613"/>
      <c r="DR26" s="613"/>
      <c r="DS26" s="613"/>
      <c r="DT26" s="613"/>
      <c r="DU26" s="613"/>
      <c r="DV26" s="613"/>
      <c r="DW26" s="613"/>
      <c r="DX26" s="696"/>
    </row>
    <row r="27" spans="2:128" ht="11.25" customHeight="1" x14ac:dyDescent="0.2">
      <c r="B27" s="609" t="s">
        <v>264</v>
      </c>
      <c r="C27" s="610"/>
      <c r="D27" s="610"/>
      <c r="E27" s="610"/>
      <c r="F27" s="610"/>
      <c r="G27" s="610"/>
      <c r="H27" s="610"/>
      <c r="I27" s="610"/>
      <c r="J27" s="610"/>
      <c r="K27" s="610"/>
      <c r="L27" s="610"/>
      <c r="M27" s="610"/>
      <c r="N27" s="610"/>
      <c r="O27" s="610"/>
      <c r="P27" s="610"/>
      <c r="Q27" s="611"/>
      <c r="R27" s="612">
        <v>5658492</v>
      </c>
      <c r="S27" s="613"/>
      <c r="T27" s="613"/>
      <c r="U27" s="613"/>
      <c r="V27" s="613"/>
      <c r="W27" s="613"/>
      <c r="X27" s="613"/>
      <c r="Y27" s="614"/>
      <c r="Z27" s="615">
        <v>1.1000000000000001</v>
      </c>
      <c r="AA27" s="677"/>
      <c r="AB27" s="677"/>
      <c r="AC27" s="679"/>
      <c r="AD27" s="618">
        <v>1037828</v>
      </c>
      <c r="AE27" s="613"/>
      <c r="AF27" s="613"/>
      <c r="AG27" s="613"/>
      <c r="AH27" s="613"/>
      <c r="AI27" s="613"/>
      <c r="AJ27" s="613"/>
      <c r="AK27" s="614"/>
      <c r="AL27" s="615">
        <v>0.3</v>
      </c>
      <c r="AM27" s="677"/>
      <c r="AN27" s="677"/>
      <c r="AO27" s="678"/>
      <c r="AP27" s="680" t="s">
        <v>265</v>
      </c>
      <c r="AQ27" s="681"/>
      <c r="AR27" s="681"/>
      <c r="AS27" s="681"/>
      <c r="AT27" s="681"/>
      <c r="AU27" s="681"/>
      <c r="AV27" s="681"/>
      <c r="AW27" s="681"/>
      <c r="AX27" s="681"/>
      <c r="AY27" s="681"/>
      <c r="AZ27" s="681"/>
      <c r="BA27" s="681"/>
      <c r="BB27" s="681"/>
      <c r="BC27" s="682"/>
      <c r="BD27" s="612" t="s">
        <v>209</v>
      </c>
      <c r="BE27" s="613"/>
      <c r="BF27" s="613"/>
      <c r="BG27" s="613"/>
      <c r="BH27" s="613"/>
      <c r="BI27" s="613"/>
      <c r="BJ27" s="613"/>
      <c r="BK27" s="614"/>
      <c r="BL27" s="676" t="s">
        <v>209</v>
      </c>
      <c r="BM27" s="676"/>
      <c r="BN27" s="676"/>
      <c r="BO27" s="676"/>
      <c r="BP27" s="671" t="s">
        <v>118</v>
      </c>
      <c r="BQ27" s="671"/>
      <c r="BR27" s="671"/>
      <c r="BS27" s="671"/>
      <c r="BT27" s="671"/>
      <c r="BU27" s="671"/>
      <c r="BV27" s="671"/>
      <c r="BW27" s="672"/>
      <c r="BY27" s="680" t="s">
        <v>266</v>
      </c>
      <c r="BZ27" s="681"/>
      <c r="CA27" s="681"/>
      <c r="CB27" s="681"/>
      <c r="CC27" s="681"/>
      <c r="CD27" s="681"/>
      <c r="CE27" s="681"/>
      <c r="CF27" s="681"/>
      <c r="CG27" s="681"/>
      <c r="CH27" s="681"/>
      <c r="CI27" s="681"/>
      <c r="CJ27" s="681"/>
      <c r="CK27" s="681"/>
      <c r="CL27" s="682"/>
      <c r="CM27" s="612" t="s">
        <v>209</v>
      </c>
      <c r="CN27" s="613"/>
      <c r="CO27" s="613"/>
      <c r="CP27" s="613"/>
      <c r="CQ27" s="613"/>
      <c r="CR27" s="613"/>
      <c r="CS27" s="613"/>
      <c r="CT27" s="614"/>
      <c r="CU27" s="615" t="s">
        <v>118</v>
      </c>
      <c r="CV27" s="677"/>
      <c r="CW27" s="677"/>
      <c r="CX27" s="679"/>
      <c r="CY27" s="618" t="s">
        <v>118</v>
      </c>
      <c r="CZ27" s="613"/>
      <c r="DA27" s="613"/>
      <c r="DB27" s="613"/>
      <c r="DC27" s="613"/>
      <c r="DD27" s="613"/>
      <c r="DE27" s="613"/>
      <c r="DF27" s="613"/>
      <c r="DG27" s="613"/>
      <c r="DH27" s="613"/>
      <c r="DI27" s="613"/>
      <c r="DJ27" s="613"/>
      <c r="DK27" s="614"/>
      <c r="DL27" s="618" t="s">
        <v>209</v>
      </c>
      <c r="DM27" s="613"/>
      <c r="DN27" s="613"/>
      <c r="DO27" s="613"/>
      <c r="DP27" s="613"/>
      <c r="DQ27" s="613"/>
      <c r="DR27" s="613"/>
      <c r="DS27" s="613"/>
      <c r="DT27" s="613"/>
      <c r="DU27" s="613"/>
      <c r="DV27" s="613"/>
      <c r="DW27" s="613"/>
      <c r="DX27" s="696"/>
    </row>
    <row r="28" spans="2:128" ht="11.25" customHeight="1" x14ac:dyDescent="0.2">
      <c r="B28" s="609" t="s">
        <v>267</v>
      </c>
      <c r="C28" s="610"/>
      <c r="D28" s="610"/>
      <c r="E28" s="610"/>
      <c r="F28" s="610"/>
      <c r="G28" s="610"/>
      <c r="H28" s="610"/>
      <c r="I28" s="610"/>
      <c r="J28" s="610"/>
      <c r="K28" s="610"/>
      <c r="L28" s="610"/>
      <c r="M28" s="610"/>
      <c r="N28" s="610"/>
      <c r="O28" s="610"/>
      <c r="P28" s="610"/>
      <c r="Q28" s="611"/>
      <c r="R28" s="612">
        <v>2074378</v>
      </c>
      <c r="S28" s="613"/>
      <c r="T28" s="613"/>
      <c r="U28" s="613"/>
      <c r="V28" s="613"/>
      <c r="W28" s="613"/>
      <c r="X28" s="613"/>
      <c r="Y28" s="614"/>
      <c r="Z28" s="615">
        <v>0.4</v>
      </c>
      <c r="AA28" s="677"/>
      <c r="AB28" s="677"/>
      <c r="AC28" s="679"/>
      <c r="AD28" s="618">
        <v>2726</v>
      </c>
      <c r="AE28" s="613"/>
      <c r="AF28" s="613"/>
      <c r="AG28" s="613"/>
      <c r="AH28" s="613"/>
      <c r="AI28" s="613"/>
      <c r="AJ28" s="613"/>
      <c r="AK28" s="614"/>
      <c r="AL28" s="615">
        <v>0</v>
      </c>
      <c r="AM28" s="677"/>
      <c r="AN28" s="677"/>
      <c r="AO28" s="678"/>
      <c r="AP28" s="680" t="s">
        <v>268</v>
      </c>
      <c r="AQ28" s="681"/>
      <c r="AR28" s="681"/>
      <c r="AS28" s="681"/>
      <c r="AT28" s="681"/>
      <c r="AU28" s="681"/>
      <c r="AV28" s="681"/>
      <c r="AW28" s="681"/>
      <c r="AX28" s="681"/>
      <c r="AY28" s="681"/>
      <c r="AZ28" s="681"/>
      <c r="BA28" s="681"/>
      <c r="BB28" s="681"/>
      <c r="BC28" s="682"/>
      <c r="BD28" s="612">
        <v>178830</v>
      </c>
      <c r="BE28" s="613"/>
      <c r="BF28" s="613"/>
      <c r="BG28" s="613"/>
      <c r="BH28" s="613"/>
      <c r="BI28" s="613"/>
      <c r="BJ28" s="613"/>
      <c r="BK28" s="614"/>
      <c r="BL28" s="676">
        <v>0.1</v>
      </c>
      <c r="BM28" s="676"/>
      <c r="BN28" s="676"/>
      <c r="BO28" s="676"/>
      <c r="BP28" s="671" t="s">
        <v>118</v>
      </c>
      <c r="BQ28" s="671"/>
      <c r="BR28" s="671"/>
      <c r="BS28" s="671"/>
      <c r="BT28" s="671"/>
      <c r="BU28" s="671"/>
      <c r="BV28" s="671"/>
      <c r="BW28" s="672"/>
      <c r="BY28" s="680" t="s">
        <v>269</v>
      </c>
      <c r="BZ28" s="681"/>
      <c r="CA28" s="681"/>
      <c r="CB28" s="681"/>
      <c r="CC28" s="681"/>
      <c r="CD28" s="681"/>
      <c r="CE28" s="681"/>
      <c r="CF28" s="681"/>
      <c r="CG28" s="681"/>
      <c r="CH28" s="681"/>
      <c r="CI28" s="681"/>
      <c r="CJ28" s="681"/>
      <c r="CK28" s="681"/>
      <c r="CL28" s="682"/>
      <c r="CM28" s="612">
        <v>613259</v>
      </c>
      <c r="CN28" s="613"/>
      <c r="CO28" s="613"/>
      <c r="CP28" s="613"/>
      <c r="CQ28" s="613"/>
      <c r="CR28" s="613"/>
      <c r="CS28" s="613"/>
      <c r="CT28" s="614"/>
      <c r="CU28" s="615">
        <v>0.1</v>
      </c>
      <c r="CV28" s="677"/>
      <c r="CW28" s="677"/>
      <c r="CX28" s="679"/>
      <c r="CY28" s="618" t="s">
        <v>210</v>
      </c>
      <c r="CZ28" s="613"/>
      <c r="DA28" s="613"/>
      <c r="DB28" s="613"/>
      <c r="DC28" s="613"/>
      <c r="DD28" s="613"/>
      <c r="DE28" s="613"/>
      <c r="DF28" s="613"/>
      <c r="DG28" s="613"/>
      <c r="DH28" s="613"/>
      <c r="DI28" s="613"/>
      <c r="DJ28" s="613"/>
      <c r="DK28" s="614"/>
      <c r="DL28" s="618">
        <v>613259</v>
      </c>
      <c r="DM28" s="613"/>
      <c r="DN28" s="613"/>
      <c r="DO28" s="613"/>
      <c r="DP28" s="613"/>
      <c r="DQ28" s="613"/>
      <c r="DR28" s="613"/>
      <c r="DS28" s="613"/>
      <c r="DT28" s="613"/>
      <c r="DU28" s="613"/>
      <c r="DV28" s="613"/>
      <c r="DW28" s="613"/>
      <c r="DX28" s="696"/>
    </row>
    <row r="29" spans="2:128" ht="11.25" customHeight="1" x14ac:dyDescent="0.2">
      <c r="B29" s="609" t="s">
        <v>270</v>
      </c>
      <c r="C29" s="610"/>
      <c r="D29" s="610"/>
      <c r="E29" s="610"/>
      <c r="F29" s="610"/>
      <c r="G29" s="610"/>
      <c r="H29" s="610"/>
      <c r="I29" s="610"/>
      <c r="J29" s="610"/>
      <c r="K29" s="610"/>
      <c r="L29" s="610"/>
      <c r="M29" s="610"/>
      <c r="N29" s="610"/>
      <c r="O29" s="610"/>
      <c r="P29" s="610"/>
      <c r="Q29" s="611"/>
      <c r="R29" s="612">
        <v>62307620</v>
      </c>
      <c r="S29" s="613"/>
      <c r="T29" s="613"/>
      <c r="U29" s="613"/>
      <c r="V29" s="613"/>
      <c r="W29" s="613"/>
      <c r="X29" s="613"/>
      <c r="Y29" s="614"/>
      <c r="Z29" s="615">
        <v>12.1</v>
      </c>
      <c r="AA29" s="677"/>
      <c r="AB29" s="677"/>
      <c r="AC29" s="679"/>
      <c r="AD29" s="618" t="s">
        <v>210</v>
      </c>
      <c r="AE29" s="613"/>
      <c r="AF29" s="613"/>
      <c r="AG29" s="613"/>
      <c r="AH29" s="613"/>
      <c r="AI29" s="613"/>
      <c r="AJ29" s="613"/>
      <c r="AK29" s="614"/>
      <c r="AL29" s="615" t="s">
        <v>209</v>
      </c>
      <c r="AM29" s="677"/>
      <c r="AN29" s="677"/>
      <c r="AO29" s="678"/>
      <c r="AP29" s="680" t="s">
        <v>271</v>
      </c>
      <c r="AQ29" s="681"/>
      <c r="AR29" s="681"/>
      <c r="AS29" s="681"/>
      <c r="AT29" s="681"/>
      <c r="AU29" s="681"/>
      <c r="AV29" s="681"/>
      <c r="AW29" s="681"/>
      <c r="AX29" s="681"/>
      <c r="AY29" s="681"/>
      <c r="AZ29" s="681"/>
      <c r="BA29" s="681"/>
      <c r="BB29" s="681"/>
      <c r="BC29" s="682"/>
      <c r="BD29" s="612">
        <v>11922</v>
      </c>
      <c r="BE29" s="613"/>
      <c r="BF29" s="613"/>
      <c r="BG29" s="613"/>
      <c r="BH29" s="613"/>
      <c r="BI29" s="613"/>
      <c r="BJ29" s="613"/>
      <c r="BK29" s="614"/>
      <c r="BL29" s="676">
        <v>0</v>
      </c>
      <c r="BM29" s="676"/>
      <c r="BN29" s="676"/>
      <c r="BO29" s="676"/>
      <c r="BP29" s="671" t="s">
        <v>118</v>
      </c>
      <c r="BQ29" s="671"/>
      <c r="BR29" s="671"/>
      <c r="BS29" s="671"/>
      <c r="BT29" s="671"/>
      <c r="BU29" s="671"/>
      <c r="BV29" s="671"/>
      <c r="BW29" s="672"/>
      <c r="BY29" s="680" t="s">
        <v>272</v>
      </c>
      <c r="BZ29" s="697"/>
      <c r="CA29" s="697"/>
      <c r="CB29" s="697"/>
      <c r="CC29" s="697"/>
      <c r="CD29" s="697"/>
      <c r="CE29" s="697"/>
      <c r="CF29" s="697"/>
      <c r="CG29" s="697"/>
      <c r="CH29" s="697"/>
      <c r="CI29" s="697"/>
      <c r="CJ29" s="697"/>
      <c r="CK29" s="697"/>
      <c r="CL29" s="682"/>
      <c r="CM29" s="612" t="s">
        <v>118</v>
      </c>
      <c r="CN29" s="613"/>
      <c r="CO29" s="613"/>
      <c r="CP29" s="613"/>
      <c r="CQ29" s="613"/>
      <c r="CR29" s="613"/>
      <c r="CS29" s="613"/>
      <c r="CT29" s="614"/>
      <c r="CU29" s="615" t="s">
        <v>210</v>
      </c>
      <c r="CV29" s="677"/>
      <c r="CW29" s="677"/>
      <c r="CX29" s="679"/>
      <c r="CY29" s="618" t="s">
        <v>209</v>
      </c>
      <c r="CZ29" s="613"/>
      <c r="DA29" s="613"/>
      <c r="DB29" s="613"/>
      <c r="DC29" s="613"/>
      <c r="DD29" s="613"/>
      <c r="DE29" s="613"/>
      <c r="DF29" s="613"/>
      <c r="DG29" s="613"/>
      <c r="DH29" s="613"/>
      <c r="DI29" s="613"/>
      <c r="DJ29" s="613"/>
      <c r="DK29" s="614"/>
      <c r="DL29" s="618" t="s">
        <v>118</v>
      </c>
      <c r="DM29" s="613"/>
      <c r="DN29" s="613"/>
      <c r="DO29" s="613"/>
      <c r="DP29" s="613"/>
      <c r="DQ29" s="613"/>
      <c r="DR29" s="613"/>
      <c r="DS29" s="613"/>
      <c r="DT29" s="613"/>
      <c r="DU29" s="613"/>
      <c r="DV29" s="613"/>
      <c r="DW29" s="613"/>
      <c r="DX29" s="696"/>
    </row>
    <row r="30" spans="2:128" ht="11.25" customHeight="1" x14ac:dyDescent="0.2">
      <c r="B30" s="609" t="s">
        <v>273</v>
      </c>
      <c r="C30" s="610"/>
      <c r="D30" s="610"/>
      <c r="E30" s="610"/>
      <c r="F30" s="610"/>
      <c r="G30" s="610"/>
      <c r="H30" s="610"/>
      <c r="I30" s="610"/>
      <c r="J30" s="610"/>
      <c r="K30" s="610"/>
      <c r="L30" s="610"/>
      <c r="M30" s="610"/>
      <c r="N30" s="610"/>
      <c r="O30" s="610"/>
      <c r="P30" s="610"/>
      <c r="Q30" s="611"/>
      <c r="R30" s="612" t="s">
        <v>209</v>
      </c>
      <c r="S30" s="613"/>
      <c r="T30" s="613"/>
      <c r="U30" s="613"/>
      <c r="V30" s="613"/>
      <c r="W30" s="613"/>
      <c r="X30" s="613"/>
      <c r="Y30" s="614"/>
      <c r="Z30" s="615" t="s">
        <v>209</v>
      </c>
      <c r="AA30" s="677"/>
      <c r="AB30" s="677"/>
      <c r="AC30" s="679"/>
      <c r="AD30" s="618" t="s">
        <v>118</v>
      </c>
      <c r="AE30" s="613"/>
      <c r="AF30" s="613"/>
      <c r="AG30" s="613"/>
      <c r="AH30" s="613"/>
      <c r="AI30" s="613"/>
      <c r="AJ30" s="613"/>
      <c r="AK30" s="614"/>
      <c r="AL30" s="615" t="s">
        <v>118</v>
      </c>
      <c r="AM30" s="677"/>
      <c r="AN30" s="677"/>
      <c r="AO30" s="678"/>
      <c r="AP30" s="680" t="s">
        <v>274</v>
      </c>
      <c r="AQ30" s="681"/>
      <c r="AR30" s="681"/>
      <c r="AS30" s="681"/>
      <c r="AT30" s="681"/>
      <c r="AU30" s="681"/>
      <c r="AV30" s="681"/>
      <c r="AW30" s="681"/>
      <c r="AX30" s="681"/>
      <c r="AY30" s="681"/>
      <c r="AZ30" s="681"/>
      <c r="BA30" s="681"/>
      <c r="BB30" s="681"/>
      <c r="BC30" s="682"/>
      <c r="BD30" s="612">
        <v>11922</v>
      </c>
      <c r="BE30" s="613"/>
      <c r="BF30" s="613"/>
      <c r="BG30" s="613"/>
      <c r="BH30" s="613"/>
      <c r="BI30" s="613"/>
      <c r="BJ30" s="613"/>
      <c r="BK30" s="614"/>
      <c r="BL30" s="676">
        <v>0</v>
      </c>
      <c r="BM30" s="676"/>
      <c r="BN30" s="676"/>
      <c r="BO30" s="676"/>
      <c r="BP30" s="671" t="s">
        <v>210</v>
      </c>
      <c r="BQ30" s="671"/>
      <c r="BR30" s="671"/>
      <c r="BS30" s="671"/>
      <c r="BT30" s="671"/>
      <c r="BU30" s="671"/>
      <c r="BV30" s="671"/>
      <c r="BW30" s="672"/>
      <c r="BY30" s="680" t="s">
        <v>275</v>
      </c>
      <c r="BZ30" s="697"/>
      <c r="CA30" s="697"/>
      <c r="CB30" s="697"/>
      <c r="CC30" s="697"/>
      <c r="CD30" s="697"/>
      <c r="CE30" s="697"/>
      <c r="CF30" s="697"/>
      <c r="CG30" s="697"/>
      <c r="CH30" s="697"/>
      <c r="CI30" s="697"/>
      <c r="CJ30" s="697"/>
      <c r="CK30" s="697"/>
      <c r="CL30" s="682"/>
      <c r="CM30" s="612">
        <v>212942</v>
      </c>
      <c r="CN30" s="613"/>
      <c r="CO30" s="613"/>
      <c r="CP30" s="613"/>
      <c r="CQ30" s="613"/>
      <c r="CR30" s="613"/>
      <c r="CS30" s="613"/>
      <c r="CT30" s="614"/>
      <c r="CU30" s="615">
        <v>0</v>
      </c>
      <c r="CV30" s="677"/>
      <c r="CW30" s="677"/>
      <c r="CX30" s="679"/>
      <c r="CY30" s="618" t="s">
        <v>209</v>
      </c>
      <c r="CZ30" s="613"/>
      <c r="DA30" s="613"/>
      <c r="DB30" s="613"/>
      <c r="DC30" s="613"/>
      <c r="DD30" s="613"/>
      <c r="DE30" s="613"/>
      <c r="DF30" s="613"/>
      <c r="DG30" s="613"/>
      <c r="DH30" s="613"/>
      <c r="DI30" s="613"/>
      <c r="DJ30" s="613"/>
      <c r="DK30" s="614"/>
      <c r="DL30" s="618">
        <v>212942</v>
      </c>
      <c r="DM30" s="613"/>
      <c r="DN30" s="613"/>
      <c r="DO30" s="613"/>
      <c r="DP30" s="613"/>
      <c r="DQ30" s="613"/>
      <c r="DR30" s="613"/>
      <c r="DS30" s="613"/>
      <c r="DT30" s="613"/>
      <c r="DU30" s="613"/>
      <c r="DV30" s="613"/>
      <c r="DW30" s="613"/>
      <c r="DX30" s="696"/>
    </row>
    <row r="31" spans="2:128" ht="11.25" customHeight="1" x14ac:dyDescent="0.2">
      <c r="B31" s="609" t="s">
        <v>276</v>
      </c>
      <c r="C31" s="610"/>
      <c r="D31" s="610"/>
      <c r="E31" s="610"/>
      <c r="F31" s="610"/>
      <c r="G31" s="610"/>
      <c r="H31" s="610"/>
      <c r="I31" s="610"/>
      <c r="J31" s="610"/>
      <c r="K31" s="610"/>
      <c r="L31" s="610"/>
      <c r="M31" s="610"/>
      <c r="N31" s="610"/>
      <c r="O31" s="610"/>
      <c r="P31" s="610"/>
      <c r="Q31" s="611"/>
      <c r="R31" s="612">
        <v>786686</v>
      </c>
      <c r="S31" s="613"/>
      <c r="T31" s="613"/>
      <c r="U31" s="613"/>
      <c r="V31" s="613"/>
      <c r="W31" s="613"/>
      <c r="X31" s="613"/>
      <c r="Y31" s="614"/>
      <c r="Z31" s="615">
        <v>0.2</v>
      </c>
      <c r="AA31" s="677"/>
      <c r="AB31" s="677"/>
      <c r="AC31" s="679"/>
      <c r="AD31" s="618">
        <v>42301</v>
      </c>
      <c r="AE31" s="613"/>
      <c r="AF31" s="613"/>
      <c r="AG31" s="613"/>
      <c r="AH31" s="613"/>
      <c r="AI31" s="613"/>
      <c r="AJ31" s="613"/>
      <c r="AK31" s="614"/>
      <c r="AL31" s="615">
        <v>0</v>
      </c>
      <c r="AM31" s="677"/>
      <c r="AN31" s="677"/>
      <c r="AO31" s="678"/>
      <c r="AP31" s="680" t="s">
        <v>277</v>
      </c>
      <c r="AQ31" s="681"/>
      <c r="AR31" s="681"/>
      <c r="AS31" s="681"/>
      <c r="AT31" s="681"/>
      <c r="AU31" s="681"/>
      <c r="AV31" s="681"/>
      <c r="AW31" s="681"/>
      <c r="AX31" s="681"/>
      <c r="AY31" s="681"/>
      <c r="AZ31" s="681"/>
      <c r="BA31" s="681"/>
      <c r="BB31" s="681"/>
      <c r="BC31" s="682"/>
      <c r="BD31" s="612">
        <v>166908</v>
      </c>
      <c r="BE31" s="613"/>
      <c r="BF31" s="613"/>
      <c r="BG31" s="613"/>
      <c r="BH31" s="613"/>
      <c r="BI31" s="613"/>
      <c r="BJ31" s="613"/>
      <c r="BK31" s="614"/>
      <c r="BL31" s="676">
        <v>0.1</v>
      </c>
      <c r="BM31" s="676"/>
      <c r="BN31" s="676"/>
      <c r="BO31" s="676"/>
      <c r="BP31" s="671" t="s">
        <v>209</v>
      </c>
      <c r="BQ31" s="671"/>
      <c r="BR31" s="671"/>
      <c r="BS31" s="671"/>
      <c r="BT31" s="671"/>
      <c r="BU31" s="671"/>
      <c r="BV31" s="671"/>
      <c r="BW31" s="672"/>
      <c r="BY31" s="609" t="s">
        <v>278</v>
      </c>
      <c r="BZ31" s="610"/>
      <c r="CA31" s="610"/>
      <c r="CB31" s="610"/>
      <c r="CC31" s="610"/>
      <c r="CD31" s="610"/>
      <c r="CE31" s="610"/>
      <c r="CF31" s="610"/>
      <c r="CG31" s="610"/>
      <c r="CH31" s="610"/>
      <c r="CI31" s="610"/>
      <c r="CJ31" s="610"/>
      <c r="CK31" s="610"/>
      <c r="CL31" s="611"/>
      <c r="CM31" s="612" t="s">
        <v>118</v>
      </c>
      <c r="CN31" s="613"/>
      <c r="CO31" s="613"/>
      <c r="CP31" s="613"/>
      <c r="CQ31" s="613"/>
      <c r="CR31" s="613"/>
      <c r="CS31" s="613"/>
      <c r="CT31" s="614"/>
      <c r="CU31" s="615" t="s">
        <v>209</v>
      </c>
      <c r="CV31" s="677"/>
      <c r="CW31" s="677"/>
      <c r="CX31" s="679"/>
      <c r="CY31" s="618" t="s">
        <v>210</v>
      </c>
      <c r="CZ31" s="613"/>
      <c r="DA31" s="613"/>
      <c r="DB31" s="613"/>
      <c r="DC31" s="613"/>
      <c r="DD31" s="613"/>
      <c r="DE31" s="613"/>
      <c r="DF31" s="613"/>
      <c r="DG31" s="613"/>
      <c r="DH31" s="613"/>
      <c r="DI31" s="613"/>
      <c r="DJ31" s="613"/>
      <c r="DK31" s="614"/>
      <c r="DL31" s="618" t="s">
        <v>210</v>
      </c>
      <c r="DM31" s="613"/>
      <c r="DN31" s="613"/>
      <c r="DO31" s="613"/>
      <c r="DP31" s="613"/>
      <c r="DQ31" s="613"/>
      <c r="DR31" s="613"/>
      <c r="DS31" s="613"/>
      <c r="DT31" s="613"/>
      <c r="DU31" s="613"/>
      <c r="DV31" s="613"/>
      <c r="DW31" s="613"/>
      <c r="DX31" s="696"/>
    </row>
    <row r="32" spans="2:128" ht="11.25" customHeight="1" x14ac:dyDescent="0.2">
      <c r="B32" s="609" t="s">
        <v>279</v>
      </c>
      <c r="C32" s="610"/>
      <c r="D32" s="610"/>
      <c r="E32" s="610"/>
      <c r="F32" s="610"/>
      <c r="G32" s="610"/>
      <c r="H32" s="610"/>
      <c r="I32" s="610"/>
      <c r="J32" s="610"/>
      <c r="K32" s="610"/>
      <c r="L32" s="610"/>
      <c r="M32" s="610"/>
      <c r="N32" s="610"/>
      <c r="O32" s="610"/>
      <c r="P32" s="610"/>
      <c r="Q32" s="611"/>
      <c r="R32" s="612">
        <v>208833</v>
      </c>
      <c r="S32" s="613"/>
      <c r="T32" s="613"/>
      <c r="U32" s="613"/>
      <c r="V32" s="613"/>
      <c r="W32" s="613"/>
      <c r="X32" s="613"/>
      <c r="Y32" s="614"/>
      <c r="Z32" s="615">
        <v>0</v>
      </c>
      <c r="AA32" s="677"/>
      <c r="AB32" s="677"/>
      <c r="AC32" s="679"/>
      <c r="AD32" s="618" t="s">
        <v>210</v>
      </c>
      <c r="AE32" s="613"/>
      <c r="AF32" s="613"/>
      <c r="AG32" s="613"/>
      <c r="AH32" s="613"/>
      <c r="AI32" s="613"/>
      <c r="AJ32" s="613"/>
      <c r="AK32" s="614"/>
      <c r="AL32" s="615" t="s">
        <v>118</v>
      </c>
      <c r="AM32" s="677"/>
      <c r="AN32" s="677"/>
      <c r="AO32" s="678"/>
      <c r="AP32" s="680" t="s">
        <v>280</v>
      </c>
      <c r="AQ32" s="681"/>
      <c r="AR32" s="681"/>
      <c r="AS32" s="681"/>
      <c r="AT32" s="681"/>
      <c r="AU32" s="681"/>
      <c r="AV32" s="681"/>
      <c r="AW32" s="681"/>
      <c r="AX32" s="681"/>
      <c r="AY32" s="681"/>
      <c r="AZ32" s="681"/>
      <c r="BA32" s="681"/>
      <c r="BB32" s="681"/>
      <c r="BC32" s="682"/>
      <c r="BD32" s="612">
        <v>1931</v>
      </c>
      <c r="BE32" s="613"/>
      <c r="BF32" s="613"/>
      <c r="BG32" s="613"/>
      <c r="BH32" s="613"/>
      <c r="BI32" s="613"/>
      <c r="BJ32" s="613"/>
      <c r="BK32" s="614"/>
      <c r="BL32" s="676">
        <v>0</v>
      </c>
      <c r="BM32" s="676"/>
      <c r="BN32" s="676"/>
      <c r="BO32" s="676"/>
      <c r="BP32" s="671" t="s">
        <v>209</v>
      </c>
      <c r="BQ32" s="671"/>
      <c r="BR32" s="671"/>
      <c r="BS32" s="671"/>
      <c r="BT32" s="671"/>
      <c r="BU32" s="671"/>
      <c r="BV32" s="671"/>
      <c r="BW32" s="672"/>
      <c r="BY32" s="591" t="s">
        <v>281</v>
      </c>
      <c r="BZ32" s="592"/>
      <c r="CA32" s="592"/>
      <c r="CB32" s="592"/>
      <c r="CC32" s="592"/>
      <c r="CD32" s="592"/>
      <c r="CE32" s="592"/>
      <c r="CF32" s="592"/>
      <c r="CG32" s="592"/>
      <c r="CH32" s="592"/>
      <c r="CI32" s="592"/>
      <c r="CJ32" s="592"/>
      <c r="CK32" s="592"/>
      <c r="CL32" s="593"/>
      <c r="CM32" s="612">
        <v>506792689</v>
      </c>
      <c r="CN32" s="613"/>
      <c r="CO32" s="613"/>
      <c r="CP32" s="613"/>
      <c r="CQ32" s="613"/>
      <c r="CR32" s="613"/>
      <c r="CS32" s="613"/>
      <c r="CT32" s="614"/>
      <c r="CU32" s="597">
        <v>100</v>
      </c>
      <c r="CV32" s="694"/>
      <c r="CW32" s="694"/>
      <c r="CX32" s="695"/>
      <c r="CY32" s="618">
        <v>84796080</v>
      </c>
      <c r="CZ32" s="613"/>
      <c r="DA32" s="613"/>
      <c r="DB32" s="613"/>
      <c r="DC32" s="613"/>
      <c r="DD32" s="613"/>
      <c r="DE32" s="613"/>
      <c r="DF32" s="613"/>
      <c r="DG32" s="613"/>
      <c r="DH32" s="613"/>
      <c r="DI32" s="613"/>
      <c r="DJ32" s="613"/>
      <c r="DK32" s="614"/>
      <c r="DL32" s="618">
        <v>365993321</v>
      </c>
      <c r="DM32" s="613"/>
      <c r="DN32" s="613"/>
      <c r="DO32" s="613"/>
      <c r="DP32" s="613"/>
      <c r="DQ32" s="613"/>
      <c r="DR32" s="613"/>
      <c r="DS32" s="613"/>
      <c r="DT32" s="613"/>
      <c r="DU32" s="613"/>
      <c r="DV32" s="613"/>
      <c r="DW32" s="613"/>
      <c r="DX32" s="696"/>
    </row>
    <row r="33" spans="2:128" ht="11.25" customHeight="1" x14ac:dyDescent="0.2">
      <c r="B33" s="609" t="s">
        <v>282</v>
      </c>
      <c r="C33" s="610"/>
      <c r="D33" s="610"/>
      <c r="E33" s="610"/>
      <c r="F33" s="610"/>
      <c r="G33" s="610"/>
      <c r="H33" s="610"/>
      <c r="I33" s="610"/>
      <c r="J33" s="610"/>
      <c r="K33" s="610"/>
      <c r="L33" s="610"/>
      <c r="M33" s="610"/>
      <c r="N33" s="610"/>
      <c r="O33" s="610"/>
      <c r="P33" s="610"/>
      <c r="Q33" s="611"/>
      <c r="R33" s="612">
        <v>31777170</v>
      </c>
      <c r="S33" s="613"/>
      <c r="T33" s="613"/>
      <c r="U33" s="613"/>
      <c r="V33" s="613"/>
      <c r="W33" s="613"/>
      <c r="X33" s="613"/>
      <c r="Y33" s="614"/>
      <c r="Z33" s="615">
        <v>6.2</v>
      </c>
      <c r="AA33" s="677"/>
      <c r="AB33" s="677"/>
      <c r="AC33" s="679"/>
      <c r="AD33" s="618" t="s">
        <v>209</v>
      </c>
      <c r="AE33" s="613"/>
      <c r="AF33" s="613"/>
      <c r="AG33" s="613"/>
      <c r="AH33" s="613"/>
      <c r="AI33" s="613"/>
      <c r="AJ33" s="613"/>
      <c r="AK33" s="614"/>
      <c r="AL33" s="615" t="s">
        <v>118</v>
      </c>
      <c r="AM33" s="677"/>
      <c r="AN33" s="677"/>
      <c r="AO33" s="678"/>
      <c r="AP33" s="609" t="s">
        <v>153</v>
      </c>
      <c r="AQ33" s="610"/>
      <c r="AR33" s="610"/>
      <c r="AS33" s="610"/>
      <c r="AT33" s="610"/>
      <c r="AU33" s="610"/>
      <c r="AV33" s="610"/>
      <c r="AW33" s="610"/>
      <c r="AX33" s="610"/>
      <c r="AY33" s="610"/>
      <c r="AZ33" s="610"/>
      <c r="BA33" s="610"/>
      <c r="BB33" s="610"/>
      <c r="BC33" s="611"/>
      <c r="BD33" s="612">
        <v>149097109</v>
      </c>
      <c r="BE33" s="613"/>
      <c r="BF33" s="613"/>
      <c r="BG33" s="613"/>
      <c r="BH33" s="613"/>
      <c r="BI33" s="613"/>
      <c r="BJ33" s="613"/>
      <c r="BK33" s="614"/>
      <c r="BL33" s="676">
        <v>100</v>
      </c>
      <c r="BM33" s="676"/>
      <c r="BN33" s="676"/>
      <c r="BO33" s="676"/>
      <c r="BP33" s="671">
        <v>806497</v>
      </c>
      <c r="BQ33" s="671"/>
      <c r="BR33" s="671"/>
      <c r="BS33" s="671"/>
      <c r="BT33" s="671"/>
      <c r="BU33" s="671"/>
      <c r="BV33" s="671"/>
      <c r="BW33" s="672"/>
      <c r="BY33" s="673" t="s">
        <v>283</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284</v>
      </c>
      <c r="C34" s="610"/>
      <c r="D34" s="610"/>
      <c r="E34" s="610"/>
      <c r="F34" s="610"/>
      <c r="G34" s="610"/>
      <c r="H34" s="610"/>
      <c r="I34" s="610"/>
      <c r="J34" s="610"/>
      <c r="K34" s="610"/>
      <c r="L34" s="610"/>
      <c r="M34" s="610"/>
      <c r="N34" s="610"/>
      <c r="O34" s="610"/>
      <c r="P34" s="610"/>
      <c r="Q34" s="611"/>
      <c r="R34" s="612">
        <v>5498061</v>
      </c>
      <c r="S34" s="613"/>
      <c r="T34" s="613"/>
      <c r="U34" s="613"/>
      <c r="V34" s="613"/>
      <c r="W34" s="613"/>
      <c r="X34" s="613"/>
      <c r="Y34" s="614"/>
      <c r="Z34" s="615">
        <v>1.1000000000000001</v>
      </c>
      <c r="AA34" s="677"/>
      <c r="AB34" s="677"/>
      <c r="AC34" s="679"/>
      <c r="AD34" s="618" t="s">
        <v>209</v>
      </c>
      <c r="AE34" s="613"/>
      <c r="AF34" s="613"/>
      <c r="AG34" s="613"/>
      <c r="AH34" s="613"/>
      <c r="AI34" s="613"/>
      <c r="AJ34" s="613"/>
      <c r="AK34" s="614"/>
      <c r="AL34" s="615" t="s">
        <v>209</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190</v>
      </c>
      <c r="BZ34" s="674"/>
      <c r="CA34" s="674"/>
      <c r="CB34" s="674"/>
      <c r="CC34" s="674"/>
      <c r="CD34" s="674"/>
      <c r="CE34" s="674"/>
      <c r="CF34" s="674"/>
      <c r="CG34" s="674"/>
      <c r="CH34" s="674"/>
      <c r="CI34" s="674"/>
      <c r="CJ34" s="674"/>
      <c r="CK34" s="674"/>
      <c r="CL34" s="675"/>
      <c r="CM34" s="673" t="s">
        <v>285</v>
      </c>
      <c r="CN34" s="674"/>
      <c r="CO34" s="674"/>
      <c r="CP34" s="674"/>
      <c r="CQ34" s="674"/>
      <c r="CR34" s="674"/>
      <c r="CS34" s="674"/>
      <c r="CT34" s="675"/>
      <c r="CU34" s="673" t="s">
        <v>286</v>
      </c>
      <c r="CV34" s="674"/>
      <c r="CW34" s="674"/>
      <c r="CX34" s="675"/>
      <c r="CY34" s="673" t="s">
        <v>287</v>
      </c>
      <c r="CZ34" s="674"/>
      <c r="DA34" s="674"/>
      <c r="DB34" s="674"/>
      <c r="DC34" s="674"/>
      <c r="DD34" s="674"/>
      <c r="DE34" s="674"/>
      <c r="DF34" s="675"/>
      <c r="DG34" s="691" t="s">
        <v>288</v>
      </c>
      <c r="DH34" s="692"/>
      <c r="DI34" s="692"/>
      <c r="DJ34" s="692"/>
      <c r="DK34" s="692"/>
      <c r="DL34" s="692"/>
      <c r="DM34" s="692"/>
      <c r="DN34" s="692"/>
      <c r="DO34" s="692"/>
      <c r="DP34" s="692"/>
      <c r="DQ34" s="693"/>
      <c r="DR34" s="673" t="s">
        <v>289</v>
      </c>
      <c r="DS34" s="674"/>
      <c r="DT34" s="674"/>
      <c r="DU34" s="674"/>
      <c r="DV34" s="674"/>
      <c r="DW34" s="674"/>
      <c r="DX34" s="675"/>
    </row>
    <row r="35" spans="2:128" ht="11.25" customHeight="1" x14ac:dyDescent="0.2">
      <c r="B35" s="609" t="s">
        <v>290</v>
      </c>
      <c r="C35" s="610"/>
      <c r="D35" s="610"/>
      <c r="E35" s="610"/>
      <c r="F35" s="610"/>
      <c r="G35" s="610"/>
      <c r="H35" s="610"/>
      <c r="I35" s="610"/>
      <c r="J35" s="610"/>
      <c r="K35" s="610"/>
      <c r="L35" s="610"/>
      <c r="M35" s="610"/>
      <c r="N35" s="610"/>
      <c r="O35" s="610"/>
      <c r="P35" s="610"/>
      <c r="Q35" s="611"/>
      <c r="R35" s="612">
        <v>17017678</v>
      </c>
      <c r="S35" s="613"/>
      <c r="T35" s="613"/>
      <c r="U35" s="613"/>
      <c r="V35" s="613"/>
      <c r="W35" s="613"/>
      <c r="X35" s="613"/>
      <c r="Y35" s="614"/>
      <c r="Z35" s="615">
        <v>3.3</v>
      </c>
      <c r="AA35" s="677"/>
      <c r="AB35" s="677"/>
      <c r="AC35" s="679"/>
      <c r="AD35" s="618">
        <v>211080</v>
      </c>
      <c r="AE35" s="613"/>
      <c r="AF35" s="613"/>
      <c r="AG35" s="613"/>
      <c r="AH35" s="613"/>
      <c r="AI35" s="613"/>
      <c r="AJ35" s="613"/>
      <c r="AK35" s="614"/>
      <c r="AL35" s="615">
        <v>0.1</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291</v>
      </c>
      <c r="BZ35" s="666"/>
      <c r="CA35" s="666"/>
      <c r="CB35" s="666"/>
      <c r="CC35" s="666"/>
      <c r="CD35" s="666"/>
      <c r="CE35" s="666"/>
      <c r="CF35" s="666"/>
      <c r="CG35" s="666"/>
      <c r="CH35" s="666"/>
      <c r="CI35" s="666"/>
      <c r="CJ35" s="666"/>
      <c r="CK35" s="666"/>
      <c r="CL35" s="667"/>
      <c r="CM35" s="686">
        <v>253212641</v>
      </c>
      <c r="CN35" s="687"/>
      <c r="CO35" s="687"/>
      <c r="CP35" s="687"/>
      <c r="CQ35" s="687"/>
      <c r="CR35" s="687"/>
      <c r="CS35" s="687"/>
      <c r="CT35" s="688"/>
      <c r="CU35" s="683">
        <v>50</v>
      </c>
      <c r="CV35" s="684"/>
      <c r="CW35" s="684"/>
      <c r="CX35" s="689"/>
      <c r="CY35" s="690">
        <v>216747715</v>
      </c>
      <c r="CZ35" s="687"/>
      <c r="DA35" s="687"/>
      <c r="DB35" s="687"/>
      <c r="DC35" s="687"/>
      <c r="DD35" s="687"/>
      <c r="DE35" s="687"/>
      <c r="DF35" s="688"/>
      <c r="DG35" s="690">
        <v>198317699</v>
      </c>
      <c r="DH35" s="687"/>
      <c r="DI35" s="687"/>
      <c r="DJ35" s="687"/>
      <c r="DK35" s="687"/>
      <c r="DL35" s="687"/>
      <c r="DM35" s="687"/>
      <c r="DN35" s="687"/>
      <c r="DO35" s="687"/>
      <c r="DP35" s="687"/>
      <c r="DQ35" s="688"/>
      <c r="DR35" s="683">
        <v>61.6</v>
      </c>
      <c r="DS35" s="684"/>
      <c r="DT35" s="684"/>
      <c r="DU35" s="684"/>
      <c r="DV35" s="684"/>
      <c r="DW35" s="684"/>
      <c r="DX35" s="685"/>
    </row>
    <row r="36" spans="2:128" ht="11.25" customHeight="1" x14ac:dyDescent="0.2">
      <c r="B36" s="609" t="s">
        <v>292</v>
      </c>
      <c r="C36" s="610"/>
      <c r="D36" s="610"/>
      <c r="E36" s="610"/>
      <c r="F36" s="610"/>
      <c r="G36" s="610"/>
      <c r="H36" s="610"/>
      <c r="I36" s="610"/>
      <c r="J36" s="610"/>
      <c r="K36" s="610"/>
      <c r="L36" s="610"/>
      <c r="M36" s="610"/>
      <c r="N36" s="610"/>
      <c r="O36" s="610"/>
      <c r="P36" s="610"/>
      <c r="Q36" s="611"/>
      <c r="R36" s="612">
        <v>59478751</v>
      </c>
      <c r="S36" s="613"/>
      <c r="T36" s="613"/>
      <c r="U36" s="613"/>
      <c r="V36" s="613"/>
      <c r="W36" s="613"/>
      <c r="X36" s="613"/>
      <c r="Y36" s="614"/>
      <c r="Z36" s="615">
        <v>11.6</v>
      </c>
      <c r="AA36" s="677"/>
      <c r="AB36" s="677"/>
      <c r="AC36" s="679"/>
      <c r="AD36" s="618" t="s">
        <v>209</v>
      </c>
      <c r="AE36" s="613"/>
      <c r="AF36" s="613"/>
      <c r="AG36" s="613"/>
      <c r="AH36" s="613"/>
      <c r="AI36" s="613"/>
      <c r="AJ36" s="613"/>
      <c r="AK36" s="614"/>
      <c r="AL36" s="615" t="s">
        <v>118</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293</v>
      </c>
      <c r="BZ36" s="610"/>
      <c r="CA36" s="610"/>
      <c r="CB36" s="610"/>
      <c r="CC36" s="610"/>
      <c r="CD36" s="610"/>
      <c r="CE36" s="610"/>
      <c r="CF36" s="610"/>
      <c r="CG36" s="610"/>
      <c r="CH36" s="610"/>
      <c r="CI36" s="610"/>
      <c r="CJ36" s="610"/>
      <c r="CK36" s="610"/>
      <c r="CL36" s="611"/>
      <c r="CM36" s="612">
        <v>142259364</v>
      </c>
      <c r="CN36" s="619"/>
      <c r="CO36" s="619"/>
      <c r="CP36" s="619"/>
      <c r="CQ36" s="619"/>
      <c r="CR36" s="619"/>
      <c r="CS36" s="619"/>
      <c r="CT36" s="620"/>
      <c r="CU36" s="615">
        <v>28.1</v>
      </c>
      <c r="CV36" s="616"/>
      <c r="CW36" s="616"/>
      <c r="CX36" s="617"/>
      <c r="CY36" s="618">
        <v>122469414</v>
      </c>
      <c r="CZ36" s="619"/>
      <c r="DA36" s="619"/>
      <c r="DB36" s="619"/>
      <c r="DC36" s="619"/>
      <c r="DD36" s="619"/>
      <c r="DE36" s="619"/>
      <c r="DF36" s="620"/>
      <c r="DG36" s="618">
        <v>120360156</v>
      </c>
      <c r="DH36" s="619"/>
      <c r="DI36" s="619"/>
      <c r="DJ36" s="619"/>
      <c r="DK36" s="619"/>
      <c r="DL36" s="619"/>
      <c r="DM36" s="619"/>
      <c r="DN36" s="619"/>
      <c r="DO36" s="619"/>
      <c r="DP36" s="619"/>
      <c r="DQ36" s="620"/>
      <c r="DR36" s="615">
        <v>37.4</v>
      </c>
      <c r="DS36" s="616"/>
      <c r="DT36" s="616"/>
      <c r="DU36" s="616"/>
      <c r="DV36" s="616"/>
      <c r="DW36" s="616"/>
      <c r="DX36" s="636"/>
    </row>
    <row r="37" spans="2:128" ht="11.25" customHeight="1" x14ac:dyDescent="0.2">
      <c r="B37" s="609" t="s">
        <v>294</v>
      </c>
      <c r="C37" s="610"/>
      <c r="D37" s="610"/>
      <c r="E37" s="610"/>
      <c r="F37" s="610"/>
      <c r="G37" s="610"/>
      <c r="H37" s="610"/>
      <c r="I37" s="610"/>
      <c r="J37" s="610"/>
      <c r="K37" s="610"/>
      <c r="L37" s="610"/>
      <c r="M37" s="610"/>
      <c r="N37" s="610"/>
      <c r="O37" s="610"/>
      <c r="P37" s="610"/>
      <c r="Q37" s="611"/>
      <c r="R37" s="612" t="s">
        <v>209</v>
      </c>
      <c r="S37" s="613"/>
      <c r="T37" s="613"/>
      <c r="U37" s="613"/>
      <c r="V37" s="613"/>
      <c r="W37" s="613"/>
      <c r="X37" s="613"/>
      <c r="Y37" s="614"/>
      <c r="Z37" s="615" t="s">
        <v>118</v>
      </c>
      <c r="AA37" s="677"/>
      <c r="AB37" s="677"/>
      <c r="AC37" s="679"/>
      <c r="AD37" s="618" t="s">
        <v>210</v>
      </c>
      <c r="AE37" s="613"/>
      <c r="AF37" s="613"/>
      <c r="AG37" s="613"/>
      <c r="AH37" s="613"/>
      <c r="AI37" s="613"/>
      <c r="AJ37" s="613"/>
      <c r="AK37" s="614"/>
      <c r="AL37" s="615" t="s">
        <v>209</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295</v>
      </c>
      <c r="BZ37" s="610"/>
      <c r="CA37" s="610"/>
      <c r="CB37" s="610"/>
      <c r="CC37" s="610"/>
      <c r="CD37" s="610"/>
      <c r="CE37" s="610"/>
      <c r="CF37" s="610"/>
      <c r="CG37" s="610"/>
      <c r="CH37" s="610"/>
      <c r="CI37" s="610"/>
      <c r="CJ37" s="610"/>
      <c r="CK37" s="610"/>
      <c r="CL37" s="611"/>
      <c r="CM37" s="612">
        <v>104509034</v>
      </c>
      <c r="CN37" s="613"/>
      <c r="CO37" s="613"/>
      <c r="CP37" s="613"/>
      <c r="CQ37" s="613"/>
      <c r="CR37" s="613"/>
      <c r="CS37" s="613"/>
      <c r="CT37" s="614"/>
      <c r="CU37" s="615">
        <v>20.6</v>
      </c>
      <c r="CV37" s="616"/>
      <c r="CW37" s="616"/>
      <c r="CX37" s="617"/>
      <c r="CY37" s="618">
        <v>85033178</v>
      </c>
      <c r="CZ37" s="619"/>
      <c r="DA37" s="619"/>
      <c r="DB37" s="619"/>
      <c r="DC37" s="619"/>
      <c r="DD37" s="619"/>
      <c r="DE37" s="619"/>
      <c r="DF37" s="620"/>
      <c r="DG37" s="618">
        <v>85029764</v>
      </c>
      <c r="DH37" s="619"/>
      <c r="DI37" s="619"/>
      <c r="DJ37" s="619"/>
      <c r="DK37" s="619"/>
      <c r="DL37" s="619"/>
      <c r="DM37" s="619"/>
      <c r="DN37" s="619"/>
      <c r="DO37" s="619"/>
      <c r="DP37" s="619"/>
      <c r="DQ37" s="620"/>
      <c r="DR37" s="615">
        <v>26.4</v>
      </c>
      <c r="DS37" s="616"/>
      <c r="DT37" s="616"/>
      <c r="DU37" s="616"/>
      <c r="DV37" s="616"/>
      <c r="DW37" s="616"/>
      <c r="DX37" s="636"/>
    </row>
    <row r="38" spans="2:128" ht="11.25" customHeight="1" x14ac:dyDescent="0.2">
      <c r="B38" s="609" t="s">
        <v>296</v>
      </c>
      <c r="C38" s="610"/>
      <c r="D38" s="610"/>
      <c r="E38" s="610"/>
      <c r="F38" s="610"/>
      <c r="G38" s="610"/>
      <c r="H38" s="610"/>
      <c r="I38" s="610"/>
      <c r="J38" s="610"/>
      <c r="K38" s="610"/>
      <c r="L38" s="610"/>
      <c r="M38" s="610"/>
      <c r="N38" s="610"/>
      <c r="O38" s="610"/>
      <c r="P38" s="610"/>
      <c r="Q38" s="611"/>
      <c r="R38" s="612">
        <v>20711118</v>
      </c>
      <c r="S38" s="613"/>
      <c r="T38" s="613"/>
      <c r="U38" s="613"/>
      <c r="V38" s="613"/>
      <c r="W38" s="613"/>
      <c r="X38" s="613"/>
      <c r="Y38" s="614"/>
      <c r="Z38" s="615">
        <v>4</v>
      </c>
      <c r="AA38" s="677"/>
      <c r="AB38" s="677"/>
      <c r="AC38" s="679"/>
      <c r="AD38" s="618" t="s">
        <v>209</v>
      </c>
      <c r="AE38" s="613"/>
      <c r="AF38" s="613"/>
      <c r="AG38" s="613"/>
      <c r="AH38" s="613"/>
      <c r="AI38" s="613"/>
      <c r="AJ38" s="613"/>
      <c r="AK38" s="614"/>
      <c r="AL38" s="615" t="s">
        <v>209</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297</v>
      </c>
      <c r="BZ38" s="610"/>
      <c r="CA38" s="610"/>
      <c r="CB38" s="610"/>
      <c r="CC38" s="610"/>
      <c r="CD38" s="610"/>
      <c r="CE38" s="610"/>
      <c r="CF38" s="610"/>
      <c r="CG38" s="610"/>
      <c r="CH38" s="610"/>
      <c r="CI38" s="610"/>
      <c r="CJ38" s="610"/>
      <c r="CK38" s="610"/>
      <c r="CL38" s="611"/>
      <c r="CM38" s="612">
        <v>16296688</v>
      </c>
      <c r="CN38" s="619"/>
      <c r="CO38" s="619"/>
      <c r="CP38" s="619"/>
      <c r="CQ38" s="619"/>
      <c r="CR38" s="619"/>
      <c r="CS38" s="619"/>
      <c r="CT38" s="620"/>
      <c r="CU38" s="615">
        <v>3.2</v>
      </c>
      <c r="CV38" s="616"/>
      <c r="CW38" s="616"/>
      <c r="CX38" s="617"/>
      <c r="CY38" s="618">
        <v>7587920</v>
      </c>
      <c r="CZ38" s="619"/>
      <c r="DA38" s="619"/>
      <c r="DB38" s="619"/>
      <c r="DC38" s="619"/>
      <c r="DD38" s="619"/>
      <c r="DE38" s="619"/>
      <c r="DF38" s="620"/>
      <c r="DG38" s="618">
        <v>7587920</v>
      </c>
      <c r="DH38" s="619"/>
      <c r="DI38" s="619"/>
      <c r="DJ38" s="619"/>
      <c r="DK38" s="619"/>
      <c r="DL38" s="619"/>
      <c r="DM38" s="619"/>
      <c r="DN38" s="619"/>
      <c r="DO38" s="619"/>
      <c r="DP38" s="619"/>
      <c r="DQ38" s="620"/>
      <c r="DR38" s="615">
        <v>2.4</v>
      </c>
      <c r="DS38" s="616"/>
      <c r="DT38" s="616"/>
      <c r="DU38" s="616"/>
      <c r="DV38" s="616"/>
      <c r="DW38" s="616"/>
      <c r="DX38" s="636"/>
    </row>
    <row r="39" spans="2:128" ht="11.25" customHeight="1" x14ac:dyDescent="0.2">
      <c r="B39" s="591" t="s">
        <v>298</v>
      </c>
      <c r="C39" s="592"/>
      <c r="D39" s="592"/>
      <c r="E39" s="592"/>
      <c r="F39" s="592"/>
      <c r="G39" s="592"/>
      <c r="H39" s="592"/>
      <c r="I39" s="592"/>
      <c r="J39" s="592"/>
      <c r="K39" s="592"/>
      <c r="L39" s="592"/>
      <c r="M39" s="592"/>
      <c r="N39" s="592"/>
      <c r="O39" s="592"/>
      <c r="P39" s="592"/>
      <c r="Q39" s="593"/>
      <c r="R39" s="612">
        <v>514284495</v>
      </c>
      <c r="S39" s="613"/>
      <c r="T39" s="613"/>
      <c r="U39" s="613"/>
      <c r="V39" s="613"/>
      <c r="W39" s="613"/>
      <c r="X39" s="613"/>
      <c r="Y39" s="614"/>
      <c r="Z39" s="676">
        <v>100</v>
      </c>
      <c r="AA39" s="676"/>
      <c r="AB39" s="676"/>
      <c r="AC39" s="676"/>
      <c r="AD39" s="671">
        <v>300974759</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299</v>
      </c>
      <c r="BZ39" s="610"/>
      <c r="CA39" s="610"/>
      <c r="CB39" s="610"/>
      <c r="CC39" s="610"/>
      <c r="CD39" s="610"/>
      <c r="CE39" s="610"/>
      <c r="CF39" s="610"/>
      <c r="CG39" s="610"/>
      <c r="CH39" s="610"/>
      <c r="CI39" s="610"/>
      <c r="CJ39" s="610"/>
      <c r="CK39" s="610"/>
      <c r="CL39" s="611"/>
      <c r="CM39" s="612">
        <v>94656589</v>
      </c>
      <c r="CN39" s="613"/>
      <c r="CO39" s="613"/>
      <c r="CP39" s="613"/>
      <c r="CQ39" s="613"/>
      <c r="CR39" s="613"/>
      <c r="CS39" s="613"/>
      <c r="CT39" s="614"/>
      <c r="CU39" s="615">
        <v>18.7</v>
      </c>
      <c r="CV39" s="616"/>
      <c r="CW39" s="616"/>
      <c r="CX39" s="617"/>
      <c r="CY39" s="618">
        <v>86690381</v>
      </c>
      <c r="CZ39" s="619"/>
      <c r="DA39" s="619"/>
      <c r="DB39" s="619"/>
      <c r="DC39" s="619"/>
      <c r="DD39" s="619"/>
      <c r="DE39" s="619"/>
      <c r="DF39" s="620"/>
      <c r="DG39" s="618">
        <v>70369623</v>
      </c>
      <c r="DH39" s="619"/>
      <c r="DI39" s="619"/>
      <c r="DJ39" s="619"/>
      <c r="DK39" s="619"/>
      <c r="DL39" s="619"/>
      <c r="DM39" s="619"/>
      <c r="DN39" s="619"/>
      <c r="DO39" s="619"/>
      <c r="DP39" s="619"/>
      <c r="DQ39" s="620"/>
      <c r="DR39" s="615">
        <v>21.9</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300</v>
      </c>
      <c r="BZ40" s="630"/>
      <c r="CA40" s="609" t="s">
        <v>301</v>
      </c>
      <c r="CB40" s="610"/>
      <c r="CC40" s="610"/>
      <c r="CD40" s="610"/>
      <c r="CE40" s="610"/>
      <c r="CF40" s="610"/>
      <c r="CG40" s="610"/>
      <c r="CH40" s="610"/>
      <c r="CI40" s="610"/>
      <c r="CJ40" s="610"/>
      <c r="CK40" s="610"/>
      <c r="CL40" s="611"/>
      <c r="CM40" s="612">
        <v>94656224</v>
      </c>
      <c r="CN40" s="619"/>
      <c r="CO40" s="619"/>
      <c r="CP40" s="619"/>
      <c r="CQ40" s="619"/>
      <c r="CR40" s="619"/>
      <c r="CS40" s="619"/>
      <c r="CT40" s="620"/>
      <c r="CU40" s="615">
        <v>18.7</v>
      </c>
      <c r="CV40" s="616"/>
      <c r="CW40" s="616"/>
      <c r="CX40" s="617"/>
      <c r="CY40" s="618">
        <v>86690016</v>
      </c>
      <c r="CZ40" s="619"/>
      <c r="DA40" s="619"/>
      <c r="DB40" s="619"/>
      <c r="DC40" s="619"/>
      <c r="DD40" s="619"/>
      <c r="DE40" s="619"/>
      <c r="DF40" s="620"/>
      <c r="DG40" s="618">
        <v>70369258</v>
      </c>
      <c r="DH40" s="619"/>
      <c r="DI40" s="619"/>
      <c r="DJ40" s="619"/>
      <c r="DK40" s="619"/>
      <c r="DL40" s="619"/>
      <c r="DM40" s="619"/>
      <c r="DN40" s="619"/>
      <c r="DO40" s="619"/>
      <c r="DP40" s="619"/>
      <c r="DQ40" s="620"/>
      <c r="DR40" s="615">
        <v>21.9</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302</v>
      </c>
      <c r="CB41" s="610"/>
      <c r="CC41" s="610"/>
      <c r="CD41" s="610"/>
      <c r="CE41" s="610"/>
      <c r="CF41" s="610"/>
      <c r="CG41" s="610"/>
      <c r="CH41" s="610"/>
      <c r="CI41" s="610"/>
      <c r="CJ41" s="610"/>
      <c r="CK41" s="610"/>
      <c r="CL41" s="611"/>
      <c r="CM41" s="612">
        <v>87793919</v>
      </c>
      <c r="CN41" s="613"/>
      <c r="CO41" s="613"/>
      <c r="CP41" s="613"/>
      <c r="CQ41" s="613"/>
      <c r="CR41" s="613"/>
      <c r="CS41" s="613"/>
      <c r="CT41" s="614"/>
      <c r="CU41" s="615">
        <v>17.3</v>
      </c>
      <c r="CV41" s="616"/>
      <c r="CW41" s="616"/>
      <c r="CX41" s="617"/>
      <c r="CY41" s="618">
        <v>80484037</v>
      </c>
      <c r="CZ41" s="619"/>
      <c r="DA41" s="619"/>
      <c r="DB41" s="619"/>
      <c r="DC41" s="619"/>
      <c r="DD41" s="619"/>
      <c r="DE41" s="619"/>
      <c r="DF41" s="620"/>
      <c r="DG41" s="618">
        <v>64173981</v>
      </c>
      <c r="DH41" s="619"/>
      <c r="DI41" s="619"/>
      <c r="DJ41" s="619"/>
      <c r="DK41" s="619"/>
      <c r="DL41" s="619"/>
      <c r="DM41" s="619"/>
      <c r="DN41" s="619"/>
      <c r="DO41" s="619"/>
      <c r="DP41" s="619"/>
      <c r="DQ41" s="620"/>
      <c r="DR41" s="615">
        <v>19.899999999999999</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303</v>
      </c>
      <c r="AQ42" s="674"/>
      <c r="AR42" s="674"/>
      <c r="AS42" s="674"/>
      <c r="AT42" s="674"/>
      <c r="AU42" s="674"/>
      <c r="AV42" s="674"/>
      <c r="AW42" s="674"/>
      <c r="AX42" s="674"/>
      <c r="AY42" s="674"/>
      <c r="AZ42" s="674"/>
      <c r="BA42" s="674"/>
      <c r="BB42" s="674"/>
      <c r="BC42" s="675"/>
      <c r="BD42" s="673" t="s">
        <v>304</v>
      </c>
      <c r="BE42" s="674"/>
      <c r="BF42" s="674"/>
      <c r="BG42" s="674"/>
      <c r="BH42" s="674"/>
      <c r="BI42" s="674"/>
      <c r="BJ42" s="674"/>
      <c r="BK42" s="674"/>
      <c r="BL42" s="674"/>
      <c r="BM42" s="675"/>
      <c r="BN42" s="673" t="s">
        <v>305</v>
      </c>
      <c r="BO42" s="674"/>
      <c r="BP42" s="674"/>
      <c r="BQ42" s="674"/>
      <c r="BR42" s="674"/>
      <c r="BS42" s="674"/>
      <c r="BT42" s="674"/>
      <c r="BU42" s="674"/>
      <c r="BV42" s="674"/>
      <c r="BW42" s="675"/>
      <c r="BY42" s="631"/>
      <c r="BZ42" s="632"/>
      <c r="CA42" s="609" t="s">
        <v>306</v>
      </c>
      <c r="CB42" s="610"/>
      <c r="CC42" s="610"/>
      <c r="CD42" s="610"/>
      <c r="CE42" s="610"/>
      <c r="CF42" s="610"/>
      <c r="CG42" s="610"/>
      <c r="CH42" s="610"/>
      <c r="CI42" s="610"/>
      <c r="CJ42" s="610"/>
      <c r="CK42" s="610"/>
      <c r="CL42" s="611"/>
      <c r="CM42" s="612">
        <v>6862305</v>
      </c>
      <c r="CN42" s="619"/>
      <c r="CO42" s="619"/>
      <c r="CP42" s="619"/>
      <c r="CQ42" s="619"/>
      <c r="CR42" s="619"/>
      <c r="CS42" s="619"/>
      <c r="CT42" s="620"/>
      <c r="CU42" s="615">
        <v>1.4</v>
      </c>
      <c r="CV42" s="616"/>
      <c r="CW42" s="616"/>
      <c r="CX42" s="617"/>
      <c r="CY42" s="618">
        <v>6205979</v>
      </c>
      <c r="CZ42" s="619"/>
      <c r="DA42" s="619"/>
      <c r="DB42" s="619"/>
      <c r="DC42" s="619"/>
      <c r="DD42" s="619"/>
      <c r="DE42" s="619"/>
      <c r="DF42" s="620"/>
      <c r="DG42" s="618">
        <v>6195277</v>
      </c>
      <c r="DH42" s="619"/>
      <c r="DI42" s="619"/>
      <c r="DJ42" s="619"/>
      <c r="DK42" s="619"/>
      <c r="DL42" s="619"/>
      <c r="DM42" s="619"/>
      <c r="DN42" s="619"/>
      <c r="DO42" s="619"/>
      <c r="DP42" s="619"/>
      <c r="DQ42" s="620"/>
      <c r="DR42" s="615">
        <v>1.9</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307</v>
      </c>
      <c r="AQ43" s="657"/>
      <c r="AR43" s="657"/>
      <c r="AS43" s="657"/>
      <c r="AT43" s="662" t="s">
        <v>308</v>
      </c>
      <c r="AU43" s="224"/>
      <c r="AV43" s="224"/>
      <c r="AW43" s="224"/>
      <c r="AX43" s="665" t="s">
        <v>153</v>
      </c>
      <c r="AY43" s="666"/>
      <c r="AZ43" s="666"/>
      <c r="BA43" s="666"/>
      <c r="BB43" s="666"/>
      <c r="BC43" s="667"/>
      <c r="BD43" s="668">
        <v>99.5</v>
      </c>
      <c r="BE43" s="669"/>
      <c r="BF43" s="669"/>
      <c r="BG43" s="669"/>
      <c r="BH43" s="669"/>
      <c r="BI43" s="669">
        <v>98.2</v>
      </c>
      <c r="BJ43" s="669"/>
      <c r="BK43" s="669"/>
      <c r="BL43" s="669"/>
      <c r="BM43" s="670"/>
      <c r="BN43" s="668">
        <v>99.4</v>
      </c>
      <c r="BO43" s="669"/>
      <c r="BP43" s="669"/>
      <c r="BQ43" s="669"/>
      <c r="BR43" s="669"/>
      <c r="BS43" s="669">
        <v>98</v>
      </c>
      <c r="BT43" s="669"/>
      <c r="BU43" s="669"/>
      <c r="BV43" s="669"/>
      <c r="BW43" s="670"/>
      <c r="BY43" s="633"/>
      <c r="BZ43" s="634"/>
      <c r="CA43" s="609" t="s">
        <v>309</v>
      </c>
      <c r="CB43" s="610"/>
      <c r="CC43" s="610"/>
      <c r="CD43" s="610"/>
      <c r="CE43" s="610"/>
      <c r="CF43" s="610"/>
      <c r="CG43" s="610"/>
      <c r="CH43" s="610"/>
      <c r="CI43" s="610"/>
      <c r="CJ43" s="610"/>
      <c r="CK43" s="610"/>
      <c r="CL43" s="611"/>
      <c r="CM43" s="612">
        <v>365</v>
      </c>
      <c r="CN43" s="613"/>
      <c r="CO43" s="613"/>
      <c r="CP43" s="613"/>
      <c r="CQ43" s="613"/>
      <c r="CR43" s="613"/>
      <c r="CS43" s="613"/>
      <c r="CT43" s="614"/>
      <c r="CU43" s="615">
        <v>0</v>
      </c>
      <c r="CV43" s="616"/>
      <c r="CW43" s="616"/>
      <c r="CX43" s="617"/>
      <c r="CY43" s="618">
        <v>365</v>
      </c>
      <c r="CZ43" s="619"/>
      <c r="DA43" s="619"/>
      <c r="DB43" s="619"/>
      <c r="DC43" s="619"/>
      <c r="DD43" s="619"/>
      <c r="DE43" s="619"/>
      <c r="DF43" s="620"/>
      <c r="DG43" s="618">
        <v>365</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2">
      <c r="AP44" s="658"/>
      <c r="AQ44" s="659"/>
      <c r="AR44" s="659"/>
      <c r="AS44" s="659"/>
      <c r="AT44" s="663"/>
      <c r="AU44" s="213" t="s">
        <v>310</v>
      </c>
      <c r="AV44" s="213"/>
      <c r="AW44" s="213"/>
      <c r="AX44" s="609" t="s">
        <v>311</v>
      </c>
      <c r="AY44" s="610"/>
      <c r="AZ44" s="610"/>
      <c r="BA44" s="610"/>
      <c r="BB44" s="610"/>
      <c r="BC44" s="611"/>
      <c r="BD44" s="654">
        <v>99.4</v>
      </c>
      <c r="BE44" s="628"/>
      <c r="BF44" s="628"/>
      <c r="BG44" s="628"/>
      <c r="BH44" s="628"/>
      <c r="BI44" s="628">
        <v>97.5</v>
      </c>
      <c r="BJ44" s="628"/>
      <c r="BK44" s="628"/>
      <c r="BL44" s="628"/>
      <c r="BM44" s="655"/>
      <c r="BN44" s="654">
        <v>99.3</v>
      </c>
      <c r="BO44" s="628"/>
      <c r="BP44" s="628"/>
      <c r="BQ44" s="628"/>
      <c r="BR44" s="628"/>
      <c r="BS44" s="628">
        <v>97.2</v>
      </c>
      <c r="BT44" s="628"/>
      <c r="BU44" s="628"/>
      <c r="BV44" s="628"/>
      <c r="BW44" s="655"/>
      <c r="BY44" s="609" t="s">
        <v>312</v>
      </c>
      <c r="BZ44" s="610"/>
      <c r="CA44" s="610"/>
      <c r="CB44" s="610"/>
      <c r="CC44" s="610"/>
      <c r="CD44" s="610"/>
      <c r="CE44" s="610"/>
      <c r="CF44" s="610"/>
      <c r="CG44" s="610"/>
      <c r="CH44" s="610"/>
      <c r="CI44" s="610"/>
      <c r="CJ44" s="610"/>
      <c r="CK44" s="610"/>
      <c r="CL44" s="611"/>
      <c r="CM44" s="612">
        <v>165283708</v>
      </c>
      <c r="CN44" s="619"/>
      <c r="CO44" s="619"/>
      <c r="CP44" s="619"/>
      <c r="CQ44" s="619"/>
      <c r="CR44" s="619"/>
      <c r="CS44" s="619"/>
      <c r="CT44" s="620"/>
      <c r="CU44" s="615">
        <v>32.6</v>
      </c>
      <c r="CV44" s="616"/>
      <c r="CW44" s="616"/>
      <c r="CX44" s="617"/>
      <c r="CY44" s="618">
        <v>138049624</v>
      </c>
      <c r="CZ44" s="619"/>
      <c r="DA44" s="619"/>
      <c r="DB44" s="619"/>
      <c r="DC44" s="619"/>
      <c r="DD44" s="619"/>
      <c r="DE44" s="619"/>
      <c r="DF44" s="620"/>
      <c r="DG44" s="618">
        <v>103181727</v>
      </c>
      <c r="DH44" s="619"/>
      <c r="DI44" s="619"/>
      <c r="DJ44" s="619"/>
      <c r="DK44" s="619"/>
      <c r="DL44" s="619"/>
      <c r="DM44" s="619"/>
      <c r="DN44" s="619"/>
      <c r="DO44" s="619"/>
      <c r="DP44" s="619"/>
      <c r="DQ44" s="620"/>
      <c r="DR44" s="615">
        <v>32.1</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313</v>
      </c>
      <c r="AY45" s="592"/>
      <c r="AZ45" s="592"/>
      <c r="BA45" s="592"/>
      <c r="BB45" s="592"/>
      <c r="BC45" s="593"/>
      <c r="BD45" s="651">
        <v>99.9</v>
      </c>
      <c r="BE45" s="652"/>
      <c r="BF45" s="652"/>
      <c r="BG45" s="652"/>
      <c r="BH45" s="652"/>
      <c r="BI45" s="652">
        <v>99.7</v>
      </c>
      <c r="BJ45" s="652"/>
      <c r="BK45" s="652"/>
      <c r="BL45" s="652"/>
      <c r="BM45" s="653"/>
      <c r="BN45" s="651">
        <v>99.9</v>
      </c>
      <c r="BO45" s="652"/>
      <c r="BP45" s="652"/>
      <c r="BQ45" s="652"/>
      <c r="BR45" s="652"/>
      <c r="BS45" s="652">
        <v>99.7</v>
      </c>
      <c r="BT45" s="652"/>
      <c r="BU45" s="652"/>
      <c r="BV45" s="652"/>
      <c r="BW45" s="653"/>
      <c r="BY45" s="609" t="s">
        <v>314</v>
      </c>
      <c r="BZ45" s="610"/>
      <c r="CA45" s="610"/>
      <c r="CB45" s="610"/>
      <c r="CC45" s="610"/>
      <c r="CD45" s="610"/>
      <c r="CE45" s="610"/>
      <c r="CF45" s="610"/>
      <c r="CG45" s="610"/>
      <c r="CH45" s="610"/>
      <c r="CI45" s="610"/>
      <c r="CJ45" s="610"/>
      <c r="CK45" s="610"/>
      <c r="CL45" s="611"/>
      <c r="CM45" s="612">
        <v>17648967</v>
      </c>
      <c r="CN45" s="613"/>
      <c r="CO45" s="613"/>
      <c r="CP45" s="613"/>
      <c r="CQ45" s="613"/>
      <c r="CR45" s="613"/>
      <c r="CS45" s="613"/>
      <c r="CT45" s="614"/>
      <c r="CU45" s="615">
        <v>3.5</v>
      </c>
      <c r="CV45" s="616"/>
      <c r="CW45" s="616"/>
      <c r="CX45" s="617"/>
      <c r="CY45" s="618">
        <v>11800241</v>
      </c>
      <c r="CZ45" s="619"/>
      <c r="DA45" s="619"/>
      <c r="DB45" s="619"/>
      <c r="DC45" s="619"/>
      <c r="DD45" s="619"/>
      <c r="DE45" s="619"/>
      <c r="DF45" s="620"/>
      <c r="DG45" s="618">
        <v>9471136</v>
      </c>
      <c r="DH45" s="619"/>
      <c r="DI45" s="619"/>
      <c r="DJ45" s="619"/>
      <c r="DK45" s="619"/>
      <c r="DL45" s="619"/>
      <c r="DM45" s="619"/>
      <c r="DN45" s="619"/>
      <c r="DO45" s="619"/>
      <c r="DP45" s="619"/>
      <c r="DQ45" s="620"/>
      <c r="DR45" s="615">
        <v>2.9</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315</v>
      </c>
      <c r="AQ46" s="645"/>
      <c r="AR46" s="645"/>
      <c r="AS46" s="645"/>
      <c r="AT46" s="645"/>
      <c r="AU46" s="645"/>
      <c r="AV46" s="645"/>
      <c r="AW46" s="646"/>
      <c r="AX46" s="647" t="s">
        <v>316</v>
      </c>
      <c r="AY46" s="647"/>
      <c r="AZ46" s="647"/>
      <c r="BA46" s="647"/>
      <c r="BB46" s="647"/>
      <c r="BC46" s="647"/>
      <c r="BD46" s="648">
        <v>791537</v>
      </c>
      <c r="BE46" s="649"/>
      <c r="BF46" s="649"/>
      <c r="BG46" s="649"/>
      <c r="BH46" s="649"/>
      <c r="BI46" s="649"/>
      <c r="BJ46" s="649"/>
      <c r="BK46" s="649"/>
      <c r="BL46" s="649"/>
      <c r="BM46" s="650"/>
      <c r="BN46" s="648">
        <v>2673413</v>
      </c>
      <c r="BO46" s="649"/>
      <c r="BP46" s="649"/>
      <c r="BQ46" s="649"/>
      <c r="BR46" s="649"/>
      <c r="BS46" s="649"/>
      <c r="BT46" s="649"/>
      <c r="BU46" s="649"/>
      <c r="BV46" s="649"/>
      <c r="BW46" s="650"/>
      <c r="BY46" s="609" t="s">
        <v>317</v>
      </c>
      <c r="BZ46" s="610"/>
      <c r="CA46" s="610"/>
      <c r="CB46" s="610"/>
      <c r="CC46" s="610"/>
      <c r="CD46" s="610"/>
      <c r="CE46" s="610"/>
      <c r="CF46" s="610"/>
      <c r="CG46" s="610"/>
      <c r="CH46" s="610"/>
      <c r="CI46" s="610"/>
      <c r="CJ46" s="610"/>
      <c r="CK46" s="610"/>
      <c r="CL46" s="611"/>
      <c r="CM46" s="612">
        <v>4115482</v>
      </c>
      <c r="CN46" s="619"/>
      <c r="CO46" s="619"/>
      <c r="CP46" s="619"/>
      <c r="CQ46" s="619"/>
      <c r="CR46" s="619"/>
      <c r="CS46" s="619"/>
      <c r="CT46" s="620"/>
      <c r="CU46" s="615">
        <v>0.8</v>
      </c>
      <c r="CV46" s="616"/>
      <c r="CW46" s="616"/>
      <c r="CX46" s="617"/>
      <c r="CY46" s="618">
        <v>3927370</v>
      </c>
      <c r="CZ46" s="619"/>
      <c r="DA46" s="619"/>
      <c r="DB46" s="619"/>
      <c r="DC46" s="619"/>
      <c r="DD46" s="619"/>
      <c r="DE46" s="619"/>
      <c r="DF46" s="620"/>
      <c r="DG46" s="618">
        <v>3920659</v>
      </c>
      <c r="DH46" s="619"/>
      <c r="DI46" s="619"/>
      <c r="DJ46" s="619"/>
      <c r="DK46" s="619"/>
      <c r="DL46" s="619"/>
      <c r="DM46" s="619"/>
      <c r="DN46" s="619"/>
      <c r="DO46" s="619"/>
      <c r="DP46" s="619"/>
      <c r="DQ46" s="620"/>
      <c r="DR46" s="615">
        <v>1.2</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318</v>
      </c>
      <c r="AQ47" s="638"/>
      <c r="AR47" s="638"/>
      <c r="AS47" s="638"/>
      <c r="AT47" s="638"/>
      <c r="AU47" s="638"/>
      <c r="AV47" s="638"/>
      <c r="AW47" s="639"/>
      <c r="AX47" s="640" t="s">
        <v>319</v>
      </c>
      <c r="AY47" s="640"/>
      <c r="AZ47" s="640"/>
      <c r="BA47" s="640"/>
      <c r="BB47" s="640"/>
      <c r="BC47" s="640"/>
      <c r="BD47" s="641">
        <v>791537</v>
      </c>
      <c r="BE47" s="642"/>
      <c r="BF47" s="642"/>
      <c r="BG47" s="642"/>
      <c r="BH47" s="642"/>
      <c r="BI47" s="642"/>
      <c r="BJ47" s="642"/>
      <c r="BK47" s="642"/>
      <c r="BL47" s="642"/>
      <c r="BM47" s="643"/>
      <c r="BN47" s="641">
        <v>2673413</v>
      </c>
      <c r="BO47" s="642"/>
      <c r="BP47" s="642"/>
      <c r="BQ47" s="642"/>
      <c r="BR47" s="642"/>
      <c r="BS47" s="642"/>
      <c r="BT47" s="642"/>
      <c r="BU47" s="642"/>
      <c r="BV47" s="642"/>
      <c r="BW47" s="643"/>
      <c r="BY47" s="609" t="s">
        <v>320</v>
      </c>
      <c r="BZ47" s="610"/>
      <c r="CA47" s="610"/>
      <c r="CB47" s="610"/>
      <c r="CC47" s="610"/>
      <c r="CD47" s="610"/>
      <c r="CE47" s="610"/>
      <c r="CF47" s="610"/>
      <c r="CG47" s="610"/>
      <c r="CH47" s="610"/>
      <c r="CI47" s="610"/>
      <c r="CJ47" s="610"/>
      <c r="CK47" s="610"/>
      <c r="CL47" s="611"/>
      <c r="CM47" s="612">
        <v>123317612</v>
      </c>
      <c r="CN47" s="613"/>
      <c r="CO47" s="613"/>
      <c r="CP47" s="613"/>
      <c r="CQ47" s="613"/>
      <c r="CR47" s="613"/>
      <c r="CS47" s="613"/>
      <c r="CT47" s="614"/>
      <c r="CU47" s="615">
        <v>24.3</v>
      </c>
      <c r="CV47" s="616"/>
      <c r="CW47" s="616"/>
      <c r="CX47" s="617"/>
      <c r="CY47" s="618">
        <v>111321301</v>
      </c>
      <c r="CZ47" s="619"/>
      <c r="DA47" s="619"/>
      <c r="DB47" s="619"/>
      <c r="DC47" s="619"/>
      <c r="DD47" s="619"/>
      <c r="DE47" s="619"/>
      <c r="DF47" s="620"/>
      <c r="DG47" s="618">
        <v>81743447</v>
      </c>
      <c r="DH47" s="619"/>
      <c r="DI47" s="619"/>
      <c r="DJ47" s="619"/>
      <c r="DK47" s="619"/>
      <c r="DL47" s="619"/>
      <c r="DM47" s="619"/>
      <c r="DN47" s="619"/>
      <c r="DO47" s="619"/>
      <c r="DP47" s="619"/>
      <c r="DQ47" s="620"/>
      <c r="DR47" s="615">
        <v>25.4</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321</v>
      </c>
      <c r="BZ48" s="610"/>
      <c r="CA48" s="610"/>
      <c r="CB48" s="610"/>
      <c r="CC48" s="610"/>
      <c r="CD48" s="610"/>
      <c r="CE48" s="610"/>
      <c r="CF48" s="610"/>
      <c r="CG48" s="610"/>
      <c r="CH48" s="610"/>
      <c r="CI48" s="610"/>
      <c r="CJ48" s="610"/>
      <c r="CK48" s="610"/>
      <c r="CL48" s="611"/>
      <c r="CM48" s="612">
        <v>8294480</v>
      </c>
      <c r="CN48" s="619"/>
      <c r="CO48" s="619"/>
      <c r="CP48" s="619"/>
      <c r="CQ48" s="619"/>
      <c r="CR48" s="619"/>
      <c r="CS48" s="619"/>
      <c r="CT48" s="620"/>
      <c r="CU48" s="615">
        <v>1.6</v>
      </c>
      <c r="CV48" s="616"/>
      <c r="CW48" s="616"/>
      <c r="CX48" s="617"/>
      <c r="CY48" s="618">
        <v>8276572</v>
      </c>
      <c r="CZ48" s="619"/>
      <c r="DA48" s="619"/>
      <c r="DB48" s="619"/>
      <c r="DC48" s="619"/>
      <c r="DD48" s="619"/>
      <c r="DE48" s="619"/>
      <c r="DF48" s="620"/>
      <c r="DG48" s="618">
        <v>8008149</v>
      </c>
      <c r="DH48" s="619"/>
      <c r="DI48" s="619"/>
      <c r="DJ48" s="619"/>
      <c r="DK48" s="619"/>
      <c r="DL48" s="619"/>
      <c r="DM48" s="619"/>
      <c r="DN48" s="619"/>
      <c r="DO48" s="619"/>
      <c r="DP48" s="619"/>
      <c r="DQ48" s="620"/>
      <c r="DR48" s="615">
        <v>2.5</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322</v>
      </c>
      <c r="BZ49" s="610"/>
      <c r="CA49" s="610"/>
      <c r="CB49" s="610"/>
      <c r="CC49" s="610"/>
      <c r="CD49" s="610"/>
      <c r="CE49" s="610"/>
      <c r="CF49" s="610"/>
      <c r="CG49" s="610"/>
      <c r="CH49" s="610"/>
      <c r="CI49" s="610"/>
      <c r="CJ49" s="610"/>
      <c r="CK49" s="610"/>
      <c r="CL49" s="611"/>
      <c r="CM49" s="612">
        <v>5925439</v>
      </c>
      <c r="CN49" s="613"/>
      <c r="CO49" s="613"/>
      <c r="CP49" s="613"/>
      <c r="CQ49" s="613"/>
      <c r="CR49" s="613"/>
      <c r="CS49" s="613"/>
      <c r="CT49" s="614"/>
      <c r="CU49" s="615">
        <v>1.2</v>
      </c>
      <c r="CV49" s="616"/>
      <c r="CW49" s="616"/>
      <c r="CX49" s="617"/>
      <c r="CY49" s="618">
        <v>2617131</v>
      </c>
      <c r="CZ49" s="619"/>
      <c r="DA49" s="619"/>
      <c r="DB49" s="619"/>
      <c r="DC49" s="619"/>
      <c r="DD49" s="619"/>
      <c r="DE49" s="619"/>
      <c r="DF49" s="620"/>
      <c r="DG49" s="618" t="s">
        <v>210</v>
      </c>
      <c r="DH49" s="619"/>
      <c r="DI49" s="619"/>
      <c r="DJ49" s="619"/>
      <c r="DK49" s="619"/>
      <c r="DL49" s="619"/>
      <c r="DM49" s="619"/>
      <c r="DN49" s="619"/>
      <c r="DO49" s="619"/>
      <c r="DP49" s="619"/>
      <c r="DQ49" s="620"/>
      <c r="DR49" s="615" t="s">
        <v>118</v>
      </c>
      <c r="DS49" s="616"/>
      <c r="DT49" s="616"/>
      <c r="DU49" s="616"/>
      <c r="DV49" s="616"/>
      <c r="DW49" s="616"/>
      <c r="DX49" s="636"/>
    </row>
    <row r="50" spans="2:128" ht="11.25" customHeight="1" x14ac:dyDescent="0.2">
      <c r="B50" s="213" t="s">
        <v>323</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324</v>
      </c>
      <c r="BZ50" s="610"/>
      <c r="CA50" s="610"/>
      <c r="CB50" s="610"/>
      <c r="CC50" s="610"/>
      <c r="CD50" s="610"/>
      <c r="CE50" s="610"/>
      <c r="CF50" s="610"/>
      <c r="CG50" s="610"/>
      <c r="CH50" s="610"/>
      <c r="CI50" s="610"/>
      <c r="CJ50" s="610"/>
      <c r="CK50" s="610"/>
      <c r="CL50" s="611"/>
      <c r="CM50" s="612">
        <v>594059</v>
      </c>
      <c r="CN50" s="619"/>
      <c r="CO50" s="619"/>
      <c r="CP50" s="619"/>
      <c r="CQ50" s="619"/>
      <c r="CR50" s="619"/>
      <c r="CS50" s="619"/>
      <c r="CT50" s="620"/>
      <c r="CU50" s="615">
        <v>0.1</v>
      </c>
      <c r="CV50" s="616"/>
      <c r="CW50" s="616"/>
      <c r="CX50" s="617"/>
      <c r="CY50" s="618">
        <v>59</v>
      </c>
      <c r="CZ50" s="619"/>
      <c r="DA50" s="619"/>
      <c r="DB50" s="619"/>
      <c r="DC50" s="619"/>
      <c r="DD50" s="619"/>
      <c r="DE50" s="619"/>
      <c r="DF50" s="620"/>
      <c r="DG50" s="618" t="s">
        <v>209</v>
      </c>
      <c r="DH50" s="619"/>
      <c r="DI50" s="619"/>
      <c r="DJ50" s="619"/>
      <c r="DK50" s="619"/>
      <c r="DL50" s="619"/>
      <c r="DM50" s="619"/>
      <c r="DN50" s="619"/>
      <c r="DO50" s="619"/>
      <c r="DP50" s="619"/>
      <c r="DQ50" s="620"/>
      <c r="DR50" s="615" t="s">
        <v>118</v>
      </c>
      <c r="DS50" s="616"/>
      <c r="DT50" s="616"/>
      <c r="DU50" s="616"/>
      <c r="DV50" s="616"/>
      <c r="DW50" s="616"/>
      <c r="DX50" s="636"/>
    </row>
    <row r="51" spans="2:128" ht="11.25" customHeight="1" x14ac:dyDescent="0.2">
      <c r="B51" s="227" t="s">
        <v>325</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326</v>
      </c>
      <c r="BZ51" s="610"/>
      <c r="CA51" s="610"/>
      <c r="CB51" s="610"/>
      <c r="CC51" s="610"/>
      <c r="CD51" s="610"/>
      <c r="CE51" s="610"/>
      <c r="CF51" s="610"/>
      <c r="CG51" s="610"/>
      <c r="CH51" s="610"/>
      <c r="CI51" s="610"/>
      <c r="CJ51" s="610"/>
      <c r="CK51" s="610"/>
      <c r="CL51" s="611"/>
      <c r="CM51" s="612">
        <v>5387669</v>
      </c>
      <c r="CN51" s="613"/>
      <c r="CO51" s="613"/>
      <c r="CP51" s="613"/>
      <c r="CQ51" s="613"/>
      <c r="CR51" s="613"/>
      <c r="CS51" s="613"/>
      <c r="CT51" s="614"/>
      <c r="CU51" s="615">
        <v>1.1000000000000001</v>
      </c>
      <c r="CV51" s="616"/>
      <c r="CW51" s="616"/>
      <c r="CX51" s="617"/>
      <c r="CY51" s="618">
        <v>106950</v>
      </c>
      <c r="CZ51" s="619"/>
      <c r="DA51" s="619"/>
      <c r="DB51" s="619"/>
      <c r="DC51" s="619"/>
      <c r="DD51" s="619"/>
      <c r="DE51" s="619"/>
      <c r="DF51" s="620"/>
      <c r="DG51" s="618">
        <v>38336</v>
      </c>
      <c r="DH51" s="619"/>
      <c r="DI51" s="619"/>
      <c r="DJ51" s="619"/>
      <c r="DK51" s="619"/>
      <c r="DL51" s="619"/>
      <c r="DM51" s="619"/>
      <c r="DN51" s="619"/>
      <c r="DO51" s="619"/>
      <c r="DP51" s="619"/>
      <c r="DQ51" s="620"/>
      <c r="DR51" s="615">
        <v>0</v>
      </c>
      <c r="DS51" s="616"/>
      <c r="DT51" s="616"/>
      <c r="DU51" s="616"/>
      <c r="DV51" s="616"/>
      <c r="DW51" s="616"/>
      <c r="DX51" s="636"/>
    </row>
    <row r="52" spans="2:128" ht="11.25" customHeight="1" x14ac:dyDescent="0.2">
      <c r="B52" s="228" t="s">
        <v>327</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328</v>
      </c>
      <c r="BZ52" s="610"/>
      <c r="CA52" s="610"/>
      <c r="CB52" s="610"/>
      <c r="CC52" s="610"/>
      <c r="CD52" s="610"/>
      <c r="CE52" s="610"/>
      <c r="CF52" s="610"/>
      <c r="CG52" s="610"/>
      <c r="CH52" s="610"/>
      <c r="CI52" s="610"/>
      <c r="CJ52" s="610"/>
      <c r="CK52" s="610"/>
      <c r="CL52" s="611"/>
      <c r="CM52" s="612" t="s">
        <v>118</v>
      </c>
      <c r="CN52" s="619"/>
      <c r="CO52" s="619"/>
      <c r="CP52" s="619"/>
      <c r="CQ52" s="619"/>
      <c r="CR52" s="619"/>
      <c r="CS52" s="619"/>
      <c r="CT52" s="620"/>
      <c r="CU52" s="615" t="s">
        <v>209</v>
      </c>
      <c r="CV52" s="616"/>
      <c r="CW52" s="616"/>
      <c r="CX52" s="617"/>
      <c r="CY52" s="618" t="s">
        <v>209</v>
      </c>
      <c r="CZ52" s="619"/>
      <c r="DA52" s="619"/>
      <c r="DB52" s="619"/>
      <c r="DC52" s="619"/>
      <c r="DD52" s="619"/>
      <c r="DE52" s="619"/>
      <c r="DF52" s="620"/>
      <c r="DG52" s="618" t="s">
        <v>209</v>
      </c>
      <c r="DH52" s="619"/>
      <c r="DI52" s="619"/>
      <c r="DJ52" s="619"/>
      <c r="DK52" s="619"/>
      <c r="DL52" s="619"/>
      <c r="DM52" s="619"/>
      <c r="DN52" s="619"/>
      <c r="DO52" s="619"/>
      <c r="DP52" s="619"/>
      <c r="DQ52" s="620"/>
      <c r="DR52" s="615" t="s">
        <v>210</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329</v>
      </c>
      <c r="BZ53" s="610"/>
      <c r="CA53" s="610"/>
      <c r="CB53" s="610"/>
      <c r="CC53" s="610"/>
      <c r="CD53" s="610"/>
      <c r="CE53" s="610"/>
      <c r="CF53" s="610"/>
      <c r="CG53" s="610"/>
      <c r="CH53" s="610"/>
      <c r="CI53" s="610"/>
      <c r="CJ53" s="610"/>
      <c r="CK53" s="610"/>
      <c r="CL53" s="611"/>
      <c r="CM53" s="612">
        <v>88296340</v>
      </c>
      <c r="CN53" s="613"/>
      <c r="CO53" s="613"/>
      <c r="CP53" s="613"/>
      <c r="CQ53" s="613"/>
      <c r="CR53" s="613"/>
      <c r="CS53" s="613"/>
      <c r="CT53" s="614"/>
      <c r="CU53" s="615">
        <v>17.399999999999999</v>
      </c>
      <c r="CV53" s="616"/>
      <c r="CW53" s="616"/>
      <c r="CX53" s="617"/>
      <c r="CY53" s="618">
        <v>11195982</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330</v>
      </c>
      <c r="BZ54" s="610"/>
      <c r="CA54" s="610"/>
      <c r="CB54" s="610"/>
      <c r="CC54" s="610"/>
      <c r="CD54" s="610"/>
      <c r="CE54" s="610"/>
      <c r="CF54" s="610"/>
      <c r="CG54" s="610"/>
      <c r="CH54" s="610"/>
      <c r="CI54" s="610"/>
      <c r="CJ54" s="610"/>
      <c r="CK54" s="610"/>
      <c r="CL54" s="611"/>
      <c r="CM54" s="612">
        <v>2583473</v>
      </c>
      <c r="CN54" s="613"/>
      <c r="CO54" s="613"/>
      <c r="CP54" s="613"/>
      <c r="CQ54" s="613"/>
      <c r="CR54" s="613"/>
      <c r="CS54" s="613"/>
      <c r="CT54" s="614"/>
      <c r="CU54" s="615">
        <v>0.5</v>
      </c>
      <c r="CV54" s="616"/>
      <c r="CW54" s="616"/>
      <c r="CX54" s="617"/>
      <c r="CY54" s="618">
        <v>1203783</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300</v>
      </c>
      <c r="BZ55" s="630"/>
      <c r="CA55" s="609" t="s">
        <v>331</v>
      </c>
      <c r="CB55" s="610"/>
      <c r="CC55" s="610"/>
      <c r="CD55" s="610"/>
      <c r="CE55" s="610"/>
      <c r="CF55" s="610"/>
      <c r="CG55" s="610"/>
      <c r="CH55" s="610"/>
      <c r="CI55" s="610"/>
      <c r="CJ55" s="610"/>
      <c r="CK55" s="610"/>
      <c r="CL55" s="611"/>
      <c r="CM55" s="612">
        <v>84796080</v>
      </c>
      <c r="CN55" s="613"/>
      <c r="CO55" s="613"/>
      <c r="CP55" s="613"/>
      <c r="CQ55" s="613"/>
      <c r="CR55" s="613"/>
      <c r="CS55" s="613"/>
      <c r="CT55" s="614"/>
      <c r="CU55" s="615">
        <v>16.7</v>
      </c>
      <c r="CV55" s="616"/>
      <c r="CW55" s="616"/>
      <c r="CX55" s="617"/>
      <c r="CY55" s="618">
        <v>11113999</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332</v>
      </c>
      <c r="CB56" s="610"/>
      <c r="CC56" s="610"/>
      <c r="CD56" s="610"/>
      <c r="CE56" s="610"/>
      <c r="CF56" s="610"/>
      <c r="CG56" s="610"/>
      <c r="CH56" s="610"/>
      <c r="CI56" s="610"/>
      <c r="CJ56" s="610"/>
      <c r="CK56" s="610"/>
      <c r="CL56" s="611"/>
      <c r="CM56" s="612">
        <v>45268365</v>
      </c>
      <c r="CN56" s="613"/>
      <c r="CO56" s="613"/>
      <c r="CP56" s="613"/>
      <c r="CQ56" s="613"/>
      <c r="CR56" s="613"/>
      <c r="CS56" s="613"/>
      <c r="CT56" s="614"/>
      <c r="CU56" s="615">
        <v>8.9</v>
      </c>
      <c r="CV56" s="616"/>
      <c r="CW56" s="616"/>
      <c r="CX56" s="617"/>
      <c r="CY56" s="618">
        <v>1565560</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333</v>
      </c>
      <c r="CB57" s="610"/>
      <c r="CC57" s="610"/>
      <c r="CD57" s="610"/>
      <c r="CE57" s="610"/>
      <c r="CF57" s="610"/>
      <c r="CG57" s="610"/>
      <c r="CH57" s="610"/>
      <c r="CI57" s="610"/>
      <c r="CJ57" s="610"/>
      <c r="CK57" s="610"/>
      <c r="CL57" s="611"/>
      <c r="CM57" s="612">
        <v>29742609</v>
      </c>
      <c r="CN57" s="613"/>
      <c r="CO57" s="613"/>
      <c r="CP57" s="613"/>
      <c r="CQ57" s="613"/>
      <c r="CR57" s="613"/>
      <c r="CS57" s="613"/>
      <c r="CT57" s="614"/>
      <c r="CU57" s="615">
        <v>5.9</v>
      </c>
      <c r="CV57" s="616"/>
      <c r="CW57" s="616"/>
      <c r="CX57" s="617"/>
      <c r="CY57" s="618">
        <v>8663095</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334</v>
      </c>
      <c r="CB58" s="610"/>
      <c r="CC58" s="610"/>
      <c r="CD58" s="610"/>
      <c r="CE58" s="610"/>
      <c r="CF58" s="610"/>
      <c r="CG58" s="610"/>
      <c r="CH58" s="610"/>
      <c r="CI58" s="610"/>
      <c r="CJ58" s="610"/>
      <c r="CK58" s="610"/>
      <c r="CL58" s="611"/>
      <c r="CM58" s="612">
        <v>3500260</v>
      </c>
      <c r="CN58" s="613"/>
      <c r="CO58" s="613"/>
      <c r="CP58" s="613"/>
      <c r="CQ58" s="613"/>
      <c r="CR58" s="613"/>
      <c r="CS58" s="613"/>
      <c r="CT58" s="614"/>
      <c r="CU58" s="615">
        <v>0.7</v>
      </c>
      <c r="CV58" s="616"/>
      <c r="CW58" s="616"/>
      <c r="CX58" s="617"/>
      <c r="CY58" s="618">
        <v>81983</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335</v>
      </c>
      <c r="CB59" s="610"/>
      <c r="CC59" s="610"/>
      <c r="CD59" s="610"/>
      <c r="CE59" s="610"/>
      <c r="CF59" s="610"/>
      <c r="CG59" s="610"/>
      <c r="CH59" s="610"/>
      <c r="CI59" s="610"/>
      <c r="CJ59" s="610"/>
      <c r="CK59" s="610"/>
      <c r="CL59" s="611"/>
      <c r="CM59" s="612" t="s">
        <v>209</v>
      </c>
      <c r="CN59" s="613"/>
      <c r="CO59" s="613"/>
      <c r="CP59" s="613"/>
      <c r="CQ59" s="613"/>
      <c r="CR59" s="613"/>
      <c r="CS59" s="613"/>
      <c r="CT59" s="614"/>
      <c r="CU59" s="615" t="s">
        <v>118</v>
      </c>
      <c r="CV59" s="616"/>
      <c r="CW59" s="616"/>
      <c r="CX59" s="617"/>
      <c r="CY59" s="618" t="s">
        <v>209</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336</v>
      </c>
      <c r="BZ60" s="592"/>
      <c r="CA60" s="592"/>
      <c r="CB60" s="592"/>
      <c r="CC60" s="592"/>
      <c r="CD60" s="592"/>
      <c r="CE60" s="592"/>
      <c r="CF60" s="592"/>
      <c r="CG60" s="592"/>
      <c r="CH60" s="592"/>
      <c r="CI60" s="592"/>
      <c r="CJ60" s="592"/>
      <c r="CK60" s="592"/>
      <c r="CL60" s="593"/>
      <c r="CM60" s="594">
        <v>506792689</v>
      </c>
      <c r="CN60" s="595"/>
      <c r="CO60" s="595"/>
      <c r="CP60" s="595"/>
      <c r="CQ60" s="595"/>
      <c r="CR60" s="595"/>
      <c r="CS60" s="595"/>
      <c r="CT60" s="596"/>
      <c r="CU60" s="597">
        <v>100</v>
      </c>
      <c r="CV60" s="598"/>
      <c r="CW60" s="598"/>
      <c r="CX60" s="599"/>
      <c r="CY60" s="600">
        <v>365993321</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hfxzUJ5HlEwU1xQckBWC5bXO6bUT6xOGhBDurG0E1PDuKvwcTpJSRdyeJmOEhW9/Xefve9sxLAhgOQRvmo8yA==" saltValue="yR46oKhl6wYrKEPuYLIb0g=="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337</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3" t="s">
        <v>338</v>
      </c>
      <c r="DK2" s="1124"/>
      <c r="DL2" s="1124"/>
      <c r="DM2" s="1124"/>
      <c r="DN2" s="1124"/>
      <c r="DO2" s="1125"/>
      <c r="DP2" s="238"/>
      <c r="DQ2" s="1123" t="s">
        <v>339</v>
      </c>
      <c r="DR2" s="1124"/>
      <c r="DS2" s="1124"/>
      <c r="DT2" s="1124"/>
      <c r="DU2" s="1124"/>
      <c r="DV2" s="1124"/>
      <c r="DW2" s="1124"/>
      <c r="DX2" s="1124"/>
      <c r="DY2" s="1124"/>
      <c r="DZ2" s="112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7" t="s">
        <v>340</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41"/>
      <c r="BA4" s="241"/>
      <c r="BB4" s="241"/>
      <c r="BC4" s="241"/>
      <c r="BD4" s="241"/>
      <c r="BE4" s="242"/>
      <c r="BF4" s="242"/>
      <c r="BG4" s="242"/>
      <c r="BH4" s="242"/>
      <c r="BI4" s="242"/>
      <c r="BJ4" s="242"/>
      <c r="BK4" s="242"/>
      <c r="BL4" s="242"/>
      <c r="BM4" s="242"/>
      <c r="BN4" s="242"/>
      <c r="BO4" s="242"/>
      <c r="BP4" s="242"/>
      <c r="BQ4" s="241" t="s">
        <v>341</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3" t="s">
        <v>342</v>
      </c>
      <c r="B5" s="994"/>
      <c r="C5" s="994"/>
      <c r="D5" s="994"/>
      <c r="E5" s="994"/>
      <c r="F5" s="994"/>
      <c r="G5" s="994"/>
      <c r="H5" s="994"/>
      <c r="I5" s="994"/>
      <c r="J5" s="994"/>
      <c r="K5" s="994"/>
      <c r="L5" s="994"/>
      <c r="M5" s="994"/>
      <c r="N5" s="994"/>
      <c r="O5" s="994"/>
      <c r="P5" s="995"/>
      <c r="Q5" s="999" t="s">
        <v>343</v>
      </c>
      <c r="R5" s="1000"/>
      <c r="S5" s="1000"/>
      <c r="T5" s="1000"/>
      <c r="U5" s="1001"/>
      <c r="V5" s="999" t="s">
        <v>344</v>
      </c>
      <c r="W5" s="1000"/>
      <c r="X5" s="1000"/>
      <c r="Y5" s="1000"/>
      <c r="Z5" s="1001"/>
      <c r="AA5" s="999" t="s">
        <v>345</v>
      </c>
      <c r="AB5" s="1000"/>
      <c r="AC5" s="1000"/>
      <c r="AD5" s="1000"/>
      <c r="AE5" s="1000"/>
      <c r="AF5" s="1126" t="s">
        <v>346</v>
      </c>
      <c r="AG5" s="1000"/>
      <c r="AH5" s="1000"/>
      <c r="AI5" s="1000"/>
      <c r="AJ5" s="1015"/>
      <c r="AK5" s="1000" t="s">
        <v>347</v>
      </c>
      <c r="AL5" s="1000"/>
      <c r="AM5" s="1000"/>
      <c r="AN5" s="1000"/>
      <c r="AO5" s="1001"/>
      <c r="AP5" s="999" t="s">
        <v>348</v>
      </c>
      <c r="AQ5" s="1000"/>
      <c r="AR5" s="1000"/>
      <c r="AS5" s="1000"/>
      <c r="AT5" s="1001"/>
      <c r="AU5" s="999" t="s">
        <v>349</v>
      </c>
      <c r="AV5" s="1000"/>
      <c r="AW5" s="1000"/>
      <c r="AX5" s="1000"/>
      <c r="AY5" s="1015"/>
      <c r="AZ5" s="245"/>
      <c r="BA5" s="245"/>
      <c r="BB5" s="245"/>
      <c r="BC5" s="245"/>
      <c r="BD5" s="245"/>
      <c r="BE5" s="246"/>
      <c r="BF5" s="246"/>
      <c r="BG5" s="246"/>
      <c r="BH5" s="246"/>
      <c r="BI5" s="246"/>
      <c r="BJ5" s="246"/>
      <c r="BK5" s="246"/>
      <c r="BL5" s="246"/>
      <c r="BM5" s="246"/>
      <c r="BN5" s="246"/>
      <c r="BO5" s="246"/>
      <c r="BP5" s="246"/>
      <c r="BQ5" s="993" t="s">
        <v>350</v>
      </c>
      <c r="BR5" s="994"/>
      <c r="BS5" s="994"/>
      <c r="BT5" s="994"/>
      <c r="BU5" s="994"/>
      <c r="BV5" s="994"/>
      <c r="BW5" s="994"/>
      <c r="BX5" s="994"/>
      <c r="BY5" s="994"/>
      <c r="BZ5" s="994"/>
      <c r="CA5" s="994"/>
      <c r="CB5" s="994"/>
      <c r="CC5" s="994"/>
      <c r="CD5" s="994"/>
      <c r="CE5" s="994"/>
      <c r="CF5" s="994"/>
      <c r="CG5" s="995"/>
      <c r="CH5" s="999" t="s">
        <v>351</v>
      </c>
      <c r="CI5" s="1000"/>
      <c r="CJ5" s="1000"/>
      <c r="CK5" s="1000"/>
      <c r="CL5" s="1001"/>
      <c r="CM5" s="999" t="s">
        <v>352</v>
      </c>
      <c r="CN5" s="1000"/>
      <c r="CO5" s="1000"/>
      <c r="CP5" s="1000"/>
      <c r="CQ5" s="1001"/>
      <c r="CR5" s="999" t="s">
        <v>353</v>
      </c>
      <c r="CS5" s="1000"/>
      <c r="CT5" s="1000"/>
      <c r="CU5" s="1000"/>
      <c r="CV5" s="1001"/>
      <c r="CW5" s="999" t="s">
        <v>354</v>
      </c>
      <c r="CX5" s="1000"/>
      <c r="CY5" s="1000"/>
      <c r="CZ5" s="1000"/>
      <c r="DA5" s="1001"/>
      <c r="DB5" s="999" t="s">
        <v>355</v>
      </c>
      <c r="DC5" s="1000"/>
      <c r="DD5" s="1000"/>
      <c r="DE5" s="1000"/>
      <c r="DF5" s="1001"/>
      <c r="DG5" s="1111" t="s">
        <v>356</v>
      </c>
      <c r="DH5" s="1112"/>
      <c r="DI5" s="1112"/>
      <c r="DJ5" s="1112"/>
      <c r="DK5" s="1113"/>
      <c r="DL5" s="1111" t="s">
        <v>357</v>
      </c>
      <c r="DM5" s="1112"/>
      <c r="DN5" s="1112"/>
      <c r="DO5" s="1112"/>
      <c r="DP5" s="1113"/>
      <c r="DQ5" s="999" t="s">
        <v>358</v>
      </c>
      <c r="DR5" s="1000"/>
      <c r="DS5" s="1000"/>
      <c r="DT5" s="1000"/>
      <c r="DU5" s="1001"/>
      <c r="DV5" s="999" t="s">
        <v>349</v>
      </c>
      <c r="DW5" s="1000"/>
      <c r="DX5" s="1000"/>
      <c r="DY5" s="1000"/>
      <c r="DZ5" s="1015"/>
      <c r="EA5" s="243"/>
    </row>
    <row r="6" spans="1:131" s="244"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27"/>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4"/>
      <c r="DH6" s="1115"/>
      <c r="DI6" s="1115"/>
      <c r="DJ6" s="1115"/>
      <c r="DK6" s="1116"/>
      <c r="DL6" s="1114"/>
      <c r="DM6" s="1115"/>
      <c r="DN6" s="1115"/>
      <c r="DO6" s="1115"/>
      <c r="DP6" s="1116"/>
      <c r="DQ6" s="1002"/>
      <c r="DR6" s="1003"/>
      <c r="DS6" s="1003"/>
      <c r="DT6" s="1003"/>
      <c r="DU6" s="1004"/>
      <c r="DV6" s="1002"/>
      <c r="DW6" s="1003"/>
      <c r="DX6" s="1003"/>
      <c r="DY6" s="1003"/>
      <c r="DZ6" s="1016"/>
      <c r="EA6" s="243"/>
    </row>
    <row r="7" spans="1:131" s="244" customFormat="1" ht="26.25" customHeight="1" thickTop="1" x14ac:dyDescent="0.2">
      <c r="A7" s="247">
        <v>1</v>
      </c>
      <c r="B7" s="1054" t="s">
        <v>359</v>
      </c>
      <c r="C7" s="1055"/>
      <c r="D7" s="1055"/>
      <c r="E7" s="1055"/>
      <c r="F7" s="1055"/>
      <c r="G7" s="1055"/>
      <c r="H7" s="1055"/>
      <c r="I7" s="1055"/>
      <c r="J7" s="1055"/>
      <c r="K7" s="1055"/>
      <c r="L7" s="1055"/>
      <c r="M7" s="1055"/>
      <c r="N7" s="1055"/>
      <c r="O7" s="1055"/>
      <c r="P7" s="1056"/>
      <c r="Q7" s="1117">
        <v>516459</v>
      </c>
      <c r="R7" s="1118"/>
      <c r="S7" s="1118"/>
      <c r="T7" s="1118"/>
      <c r="U7" s="1118"/>
      <c r="V7" s="1118">
        <v>511366</v>
      </c>
      <c r="W7" s="1118"/>
      <c r="X7" s="1118"/>
      <c r="Y7" s="1118"/>
      <c r="Z7" s="1118"/>
      <c r="AA7" s="1118">
        <v>5093</v>
      </c>
      <c r="AB7" s="1118"/>
      <c r="AC7" s="1118"/>
      <c r="AD7" s="1118"/>
      <c r="AE7" s="1119"/>
      <c r="AF7" s="1120">
        <v>1464</v>
      </c>
      <c r="AG7" s="1121"/>
      <c r="AH7" s="1121"/>
      <c r="AI7" s="1121"/>
      <c r="AJ7" s="1122"/>
      <c r="AK7" s="1104">
        <v>113</v>
      </c>
      <c r="AL7" s="1105"/>
      <c r="AM7" s="1105"/>
      <c r="AN7" s="1105"/>
      <c r="AO7" s="1105"/>
      <c r="AP7" s="1105">
        <v>1002673</v>
      </c>
      <c r="AQ7" s="1105"/>
      <c r="AR7" s="1105"/>
      <c r="AS7" s="1105"/>
      <c r="AT7" s="1105"/>
      <c r="AU7" s="1106"/>
      <c r="AV7" s="1106"/>
      <c r="AW7" s="1106"/>
      <c r="AX7" s="1106"/>
      <c r="AY7" s="1107"/>
      <c r="AZ7" s="241"/>
      <c r="BA7" s="241"/>
      <c r="BB7" s="241"/>
      <c r="BC7" s="241"/>
      <c r="BD7" s="241"/>
      <c r="BE7" s="242"/>
      <c r="BF7" s="242"/>
      <c r="BG7" s="242"/>
      <c r="BH7" s="242"/>
      <c r="BI7" s="242"/>
      <c r="BJ7" s="242"/>
      <c r="BK7" s="242"/>
      <c r="BL7" s="242"/>
      <c r="BM7" s="242"/>
      <c r="BN7" s="242"/>
      <c r="BO7" s="242"/>
      <c r="BP7" s="242"/>
      <c r="BQ7" s="248">
        <v>1</v>
      </c>
      <c r="BR7" s="249"/>
      <c r="BS7" s="1108" t="s">
        <v>555</v>
      </c>
      <c r="BT7" s="1109"/>
      <c r="BU7" s="1109"/>
      <c r="BV7" s="1109"/>
      <c r="BW7" s="1109"/>
      <c r="BX7" s="1109"/>
      <c r="BY7" s="1109"/>
      <c r="BZ7" s="1109"/>
      <c r="CA7" s="1109"/>
      <c r="CB7" s="1109"/>
      <c r="CC7" s="1109"/>
      <c r="CD7" s="1109"/>
      <c r="CE7" s="1109"/>
      <c r="CF7" s="1109"/>
      <c r="CG7" s="1110"/>
      <c r="CH7" s="1101">
        <v>13</v>
      </c>
      <c r="CI7" s="1102"/>
      <c r="CJ7" s="1102"/>
      <c r="CK7" s="1102"/>
      <c r="CL7" s="1103"/>
      <c r="CM7" s="1101">
        <v>1093</v>
      </c>
      <c r="CN7" s="1102"/>
      <c r="CO7" s="1102"/>
      <c r="CP7" s="1102"/>
      <c r="CQ7" s="1103"/>
      <c r="CR7" s="1101">
        <v>80</v>
      </c>
      <c r="CS7" s="1102"/>
      <c r="CT7" s="1102"/>
      <c r="CU7" s="1102"/>
      <c r="CV7" s="1103"/>
      <c r="CW7" s="1101" t="s">
        <v>491</v>
      </c>
      <c r="CX7" s="1102"/>
      <c r="CY7" s="1102"/>
      <c r="CZ7" s="1102"/>
      <c r="DA7" s="1103"/>
      <c r="DB7" s="1101" t="s">
        <v>491</v>
      </c>
      <c r="DC7" s="1102"/>
      <c r="DD7" s="1102"/>
      <c r="DE7" s="1102"/>
      <c r="DF7" s="1103"/>
      <c r="DG7" s="1101" t="s">
        <v>491</v>
      </c>
      <c r="DH7" s="1102"/>
      <c r="DI7" s="1102"/>
      <c r="DJ7" s="1102"/>
      <c r="DK7" s="1103"/>
      <c r="DL7" s="1101" t="s">
        <v>491</v>
      </c>
      <c r="DM7" s="1102"/>
      <c r="DN7" s="1102"/>
      <c r="DO7" s="1102"/>
      <c r="DP7" s="1103"/>
      <c r="DQ7" s="1101" t="s">
        <v>491</v>
      </c>
      <c r="DR7" s="1102"/>
      <c r="DS7" s="1102"/>
      <c r="DT7" s="1102"/>
      <c r="DU7" s="1103"/>
      <c r="DV7" s="1128"/>
      <c r="DW7" s="1129"/>
      <c r="DX7" s="1129"/>
      <c r="DY7" s="1129"/>
      <c r="DZ7" s="1130"/>
      <c r="EA7" s="243"/>
    </row>
    <row r="8" spans="1:131" s="244" customFormat="1" ht="26.25" customHeight="1" x14ac:dyDescent="0.2">
      <c r="A8" s="250">
        <v>2</v>
      </c>
      <c r="B8" s="1041" t="s">
        <v>360</v>
      </c>
      <c r="C8" s="1042"/>
      <c r="D8" s="1042"/>
      <c r="E8" s="1042"/>
      <c r="F8" s="1042"/>
      <c r="G8" s="1042"/>
      <c r="H8" s="1042"/>
      <c r="I8" s="1042"/>
      <c r="J8" s="1042"/>
      <c r="K8" s="1042"/>
      <c r="L8" s="1042"/>
      <c r="M8" s="1042"/>
      <c r="N8" s="1042"/>
      <c r="O8" s="1042"/>
      <c r="P8" s="1043"/>
      <c r="Q8" s="1048">
        <v>12115</v>
      </c>
      <c r="R8" s="1045"/>
      <c r="S8" s="1045"/>
      <c r="T8" s="1045"/>
      <c r="U8" s="1045"/>
      <c r="V8" s="1045">
        <v>12115</v>
      </c>
      <c r="W8" s="1045"/>
      <c r="X8" s="1045"/>
      <c r="Y8" s="1045"/>
      <c r="Z8" s="1045"/>
      <c r="AA8" s="1045">
        <v>0</v>
      </c>
      <c r="AB8" s="1045"/>
      <c r="AC8" s="1045"/>
      <c r="AD8" s="1045"/>
      <c r="AE8" s="1049"/>
      <c r="AF8" s="1096" t="s">
        <v>118</v>
      </c>
      <c r="AG8" s="1097"/>
      <c r="AH8" s="1097"/>
      <c r="AI8" s="1097"/>
      <c r="AJ8" s="1098"/>
      <c r="AK8" s="1099">
        <v>5363</v>
      </c>
      <c r="AL8" s="1100"/>
      <c r="AM8" s="1100"/>
      <c r="AN8" s="1100"/>
      <c r="AO8" s="1100"/>
      <c r="AP8" s="1100">
        <v>32352</v>
      </c>
      <c r="AQ8" s="1100"/>
      <c r="AR8" s="1100"/>
      <c r="AS8" s="1100"/>
      <c r="AT8" s="1100"/>
      <c r="AU8" s="1094"/>
      <c r="AV8" s="1094"/>
      <c r="AW8" s="1094"/>
      <c r="AX8" s="1094"/>
      <c r="AY8" s="1095"/>
      <c r="AZ8" s="241"/>
      <c r="BA8" s="241"/>
      <c r="BB8" s="241"/>
      <c r="BC8" s="241"/>
      <c r="BD8" s="241"/>
      <c r="BE8" s="242"/>
      <c r="BF8" s="242"/>
      <c r="BG8" s="242"/>
      <c r="BH8" s="242"/>
      <c r="BI8" s="242"/>
      <c r="BJ8" s="242"/>
      <c r="BK8" s="242"/>
      <c r="BL8" s="242"/>
      <c r="BM8" s="242"/>
      <c r="BN8" s="242"/>
      <c r="BO8" s="242"/>
      <c r="BP8" s="242"/>
      <c r="BQ8" s="251">
        <v>2</v>
      </c>
      <c r="BR8" s="252"/>
      <c r="BS8" s="1012" t="s">
        <v>556</v>
      </c>
      <c r="BT8" s="1013"/>
      <c r="BU8" s="1013"/>
      <c r="BV8" s="1013"/>
      <c r="BW8" s="1013"/>
      <c r="BX8" s="1013"/>
      <c r="BY8" s="1013"/>
      <c r="BZ8" s="1013"/>
      <c r="CA8" s="1013"/>
      <c r="CB8" s="1013"/>
      <c r="CC8" s="1013"/>
      <c r="CD8" s="1013"/>
      <c r="CE8" s="1013"/>
      <c r="CF8" s="1013"/>
      <c r="CG8" s="1014"/>
      <c r="CH8" s="987">
        <v>-47</v>
      </c>
      <c r="CI8" s="988"/>
      <c r="CJ8" s="988"/>
      <c r="CK8" s="988"/>
      <c r="CL8" s="989"/>
      <c r="CM8" s="987">
        <v>3472</v>
      </c>
      <c r="CN8" s="988"/>
      <c r="CO8" s="988"/>
      <c r="CP8" s="988"/>
      <c r="CQ8" s="989"/>
      <c r="CR8" s="987">
        <v>250</v>
      </c>
      <c r="CS8" s="988"/>
      <c r="CT8" s="988"/>
      <c r="CU8" s="988"/>
      <c r="CV8" s="989"/>
      <c r="CW8" s="987">
        <v>4</v>
      </c>
      <c r="CX8" s="988"/>
      <c r="CY8" s="988"/>
      <c r="CZ8" s="988"/>
      <c r="DA8" s="989"/>
      <c r="DB8" s="987" t="s">
        <v>491</v>
      </c>
      <c r="DC8" s="988"/>
      <c r="DD8" s="988"/>
      <c r="DE8" s="988"/>
      <c r="DF8" s="989"/>
      <c r="DG8" s="987" t="s">
        <v>491</v>
      </c>
      <c r="DH8" s="988"/>
      <c r="DI8" s="988"/>
      <c r="DJ8" s="988"/>
      <c r="DK8" s="989"/>
      <c r="DL8" s="987" t="s">
        <v>491</v>
      </c>
      <c r="DM8" s="988"/>
      <c r="DN8" s="988"/>
      <c r="DO8" s="988"/>
      <c r="DP8" s="989"/>
      <c r="DQ8" s="987" t="s">
        <v>491</v>
      </c>
      <c r="DR8" s="988"/>
      <c r="DS8" s="988"/>
      <c r="DT8" s="988"/>
      <c r="DU8" s="989"/>
      <c r="DV8" s="990"/>
      <c r="DW8" s="991"/>
      <c r="DX8" s="991"/>
      <c r="DY8" s="991"/>
      <c r="DZ8" s="992"/>
      <c r="EA8" s="243"/>
    </row>
    <row r="9" spans="1:131" s="244" customFormat="1" ht="26.25" customHeight="1" x14ac:dyDescent="0.2">
      <c r="A9" s="250">
        <v>3</v>
      </c>
      <c r="B9" s="1041" t="s">
        <v>361</v>
      </c>
      <c r="C9" s="1042"/>
      <c r="D9" s="1042"/>
      <c r="E9" s="1042"/>
      <c r="F9" s="1042"/>
      <c r="G9" s="1042"/>
      <c r="H9" s="1042"/>
      <c r="I9" s="1042"/>
      <c r="J9" s="1042"/>
      <c r="K9" s="1042"/>
      <c r="L9" s="1042"/>
      <c r="M9" s="1042"/>
      <c r="N9" s="1042"/>
      <c r="O9" s="1042"/>
      <c r="P9" s="1043"/>
      <c r="Q9" s="1048">
        <v>198</v>
      </c>
      <c r="R9" s="1045"/>
      <c r="S9" s="1045"/>
      <c r="T9" s="1045"/>
      <c r="U9" s="1045"/>
      <c r="V9" s="1045">
        <v>98</v>
      </c>
      <c r="W9" s="1045"/>
      <c r="X9" s="1045"/>
      <c r="Y9" s="1045"/>
      <c r="Z9" s="1045"/>
      <c r="AA9" s="1045">
        <v>100</v>
      </c>
      <c r="AB9" s="1045"/>
      <c r="AC9" s="1045"/>
      <c r="AD9" s="1045"/>
      <c r="AE9" s="1049"/>
      <c r="AF9" s="1096" t="s">
        <v>118</v>
      </c>
      <c r="AG9" s="1097"/>
      <c r="AH9" s="1097"/>
      <c r="AI9" s="1097"/>
      <c r="AJ9" s="1098"/>
      <c r="AK9" s="1099" t="s">
        <v>491</v>
      </c>
      <c r="AL9" s="1100"/>
      <c r="AM9" s="1100"/>
      <c r="AN9" s="1100"/>
      <c r="AO9" s="1100"/>
      <c r="AP9" s="1100">
        <v>585</v>
      </c>
      <c r="AQ9" s="1100"/>
      <c r="AR9" s="1100"/>
      <c r="AS9" s="1100"/>
      <c r="AT9" s="1100"/>
      <c r="AU9" s="1094"/>
      <c r="AV9" s="1094"/>
      <c r="AW9" s="1094"/>
      <c r="AX9" s="1094"/>
      <c r="AY9" s="1095"/>
      <c r="AZ9" s="241"/>
      <c r="BA9" s="241"/>
      <c r="BB9" s="241"/>
      <c r="BC9" s="241"/>
      <c r="BD9" s="241"/>
      <c r="BE9" s="242"/>
      <c r="BF9" s="242"/>
      <c r="BG9" s="242"/>
      <c r="BH9" s="242"/>
      <c r="BI9" s="242"/>
      <c r="BJ9" s="242"/>
      <c r="BK9" s="242"/>
      <c r="BL9" s="242"/>
      <c r="BM9" s="242"/>
      <c r="BN9" s="242"/>
      <c r="BO9" s="242"/>
      <c r="BP9" s="242"/>
      <c r="BQ9" s="251">
        <v>3</v>
      </c>
      <c r="BR9" s="252" t="s">
        <v>575</v>
      </c>
      <c r="BS9" s="1012" t="s">
        <v>557</v>
      </c>
      <c r="BT9" s="1013"/>
      <c r="BU9" s="1013"/>
      <c r="BV9" s="1013"/>
      <c r="BW9" s="1013"/>
      <c r="BX9" s="1013"/>
      <c r="BY9" s="1013"/>
      <c r="BZ9" s="1013"/>
      <c r="CA9" s="1013"/>
      <c r="CB9" s="1013"/>
      <c r="CC9" s="1013"/>
      <c r="CD9" s="1013"/>
      <c r="CE9" s="1013"/>
      <c r="CF9" s="1013"/>
      <c r="CG9" s="1014"/>
      <c r="CH9" s="987">
        <v>30</v>
      </c>
      <c r="CI9" s="988"/>
      <c r="CJ9" s="988"/>
      <c r="CK9" s="988"/>
      <c r="CL9" s="989"/>
      <c r="CM9" s="987">
        <v>360</v>
      </c>
      <c r="CN9" s="988"/>
      <c r="CO9" s="988"/>
      <c r="CP9" s="988"/>
      <c r="CQ9" s="989"/>
      <c r="CR9" s="987">
        <v>250</v>
      </c>
      <c r="CS9" s="988"/>
      <c r="CT9" s="988"/>
      <c r="CU9" s="988"/>
      <c r="CV9" s="989"/>
      <c r="CW9" s="987">
        <v>364</v>
      </c>
      <c r="CX9" s="988"/>
      <c r="CY9" s="988"/>
      <c r="CZ9" s="988"/>
      <c r="DA9" s="989"/>
      <c r="DB9" s="987" t="s">
        <v>491</v>
      </c>
      <c r="DC9" s="988"/>
      <c r="DD9" s="988"/>
      <c r="DE9" s="988"/>
      <c r="DF9" s="989"/>
      <c r="DG9" s="987" t="s">
        <v>491</v>
      </c>
      <c r="DH9" s="988"/>
      <c r="DI9" s="988"/>
      <c r="DJ9" s="988"/>
      <c r="DK9" s="989"/>
      <c r="DL9" s="987" t="s">
        <v>491</v>
      </c>
      <c r="DM9" s="988"/>
      <c r="DN9" s="988"/>
      <c r="DO9" s="988"/>
      <c r="DP9" s="989"/>
      <c r="DQ9" s="987" t="s">
        <v>491</v>
      </c>
      <c r="DR9" s="988"/>
      <c r="DS9" s="988"/>
      <c r="DT9" s="988"/>
      <c r="DU9" s="989"/>
      <c r="DV9" s="990"/>
      <c r="DW9" s="991"/>
      <c r="DX9" s="991"/>
      <c r="DY9" s="991"/>
      <c r="DZ9" s="992"/>
      <c r="EA9" s="243"/>
    </row>
    <row r="10" spans="1:131" s="244" customFormat="1" ht="26.25" customHeight="1" x14ac:dyDescent="0.2">
      <c r="A10" s="250">
        <v>4</v>
      </c>
      <c r="B10" s="1041" t="s">
        <v>362</v>
      </c>
      <c r="C10" s="1042"/>
      <c r="D10" s="1042"/>
      <c r="E10" s="1042"/>
      <c r="F10" s="1042"/>
      <c r="G10" s="1042"/>
      <c r="H10" s="1042"/>
      <c r="I10" s="1042"/>
      <c r="J10" s="1042"/>
      <c r="K10" s="1042"/>
      <c r="L10" s="1042"/>
      <c r="M10" s="1042"/>
      <c r="N10" s="1042"/>
      <c r="O10" s="1042"/>
      <c r="P10" s="1043"/>
      <c r="Q10" s="1048">
        <v>69</v>
      </c>
      <c r="R10" s="1045"/>
      <c r="S10" s="1045"/>
      <c r="T10" s="1045"/>
      <c r="U10" s="1045"/>
      <c r="V10" s="1045">
        <v>9</v>
      </c>
      <c r="W10" s="1045"/>
      <c r="X10" s="1045"/>
      <c r="Y10" s="1045"/>
      <c r="Z10" s="1045"/>
      <c r="AA10" s="1045">
        <v>60</v>
      </c>
      <c r="AB10" s="1045"/>
      <c r="AC10" s="1045"/>
      <c r="AD10" s="1045"/>
      <c r="AE10" s="1049"/>
      <c r="AF10" s="1096" t="s">
        <v>363</v>
      </c>
      <c r="AG10" s="1097"/>
      <c r="AH10" s="1097"/>
      <c r="AI10" s="1097"/>
      <c r="AJ10" s="1098"/>
      <c r="AK10" s="1099" t="s">
        <v>491</v>
      </c>
      <c r="AL10" s="1100"/>
      <c r="AM10" s="1100"/>
      <c r="AN10" s="1100"/>
      <c r="AO10" s="1100"/>
      <c r="AP10" s="1100">
        <v>70</v>
      </c>
      <c r="AQ10" s="1100"/>
      <c r="AR10" s="1100"/>
      <c r="AS10" s="1100"/>
      <c r="AT10" s="1100"/>
      <c r="AU10" s="1094"/>
      <c r="AV10" s="1094"/>
      <c r="AW10" s="1094"/>
      <c r="AX10" s="1094"/>
      <c r="AY10" s="1095"/>
      <c r="AZ10" s="241"/>
      <c r="BA10" s="241"/>
      <c r="BB10" s="241"/>
      <c r="BC10" s="241"/>
      <c r="BD10" s="241"/>
      <c r="BE10" s="242"/>
      <c r="BF10" s="242"/>
      <c r="BG10" s="242"/>
      <c r="BH10" s="242"/>
      <c r="BI10" s="242"/>
      <c r="BJ10" s="242"/>
      <c r="BK10" s="242"/>
      <c r="BL10" s="242"/>
      <c r="BM10" s="242"/>
      <c r="BN10" s="242"/>
      <c r="BO10" s="242"/>
      <c r="BP10" s="242"/>
      <c r="BQ10" s="251">
        <v>4</v>
      </c>
      <c r="BR10" s="252"/>
      <c r="BS10" s="1012" t="s">
        <v>558</v>
      </c>
      <c r="BT10" s="1013"/>
      <c r="BU10" s="1013"/>
      <c r="BV10" s="1013"/>
      <c r="BW10" s="1013"/>
      <c r="BX10" s="1013"/>
      <c r="BY10" s="1013"/>
      <c r="BZ10" s="1013"/>
      <c r="CA10" s="1013"/>
      <c r="CB10" s="1013"/>
      <c r="CC10" s="1013"/>
      <c r="CD10" s="1013"/>
      <c r="CE10" s="1013"/>
      <c r="CF10" s="1013"/>
      <c r="CG10" s="1014"/>
      <c r="CH10" s="987">
        <v>8</v>
      </c>
      <c r="CI10" s="988"/>
      <c r="CJ10" s="988"/>
      <c r="CK10" s="988"/>
      <c r="CL10" s="989"/>
      <c r="CM10" s="987">
        <v>238</v>
      </c>
      <c r="CN10" s="988"/>
      <c r="CO10" s="988"/>
      <c r="CP10" s="988"/>
      <c r="CQ10" s="989"/>
      <c r="CR10" s="987">
        <v>163</v>
      </c>
      <c r="CS10" s="988"/>
      <c r="CT10" s="988"/>
      <c r="CU10" s="988"/>
      <c r="CV10" s="989"/>
      <c r="CW10" s="987">
        <v>110</v>
      </c>
      <c r="CX10" s="988"/>
      <c r="CY10" s="988"/>
      <c r="CZ10" s="988"/>
      <c r="DA10" s="989"/>
      <c r="DB10" s="987" t="s">
        <v>491</v>
      </c>
      <c r="DC10" s="988"/>
      <c r="DD10" s="988"/>
      <c r="DE10" s="988"/>
      <c r="DF10" s="989"/>
      <c r="DG10" s="987" t="s">
        <v>491</v>
      </c>
      <c r="DH10" s="988"/>
      <c r="DI10" s="988"/>
      <c r="DJ10" s="988"/>
      <c r="DK10" s="989"/>
      <c r="DL10" s="987" t="s">
        <v>491</v>
      </c>
      <c r="DM10" s="988"/>
      <c r="DN10" s="988"/>
      <c r="DO10" s="988"/>
      <c r="DP10" s="989"/>
      <c r="DQ10" s="987" t="s">
        <v>491</v>
      </c>
      <c r="DR10" s="988"/>
      <c r="DS10" s="988"/>
      <c r="DT10" s="988"/>
      <c r="DU10" s="989"/>
      <c r="DV10" s="990"/>
      <c r="DW10" s="991"/>
      <c r="DX10" s="991"/>
      <c r="DY10" s="991"/>
      <c r="DZ10" s="992"/>
      <c r="EA10" s="243"/>
    </row>
    <row r="11" spans="1:131" s="244" customFormat="1" ht="26.25" customHeight="1" x14ac:dyDescent="0.2">
      <c r="A11" s="250">
        <v>5</v>
      </c>
      <c r="B11" s="1041" t="s">
        <v>364</v>
      </c>
      <c r="C11" s="1042"/>
      <c r="D11" s="1042"/>
      <c r="E11" s="1042"/>
      <c r="F11" s="1042"/>
      <c r="G11" s="1042"/>
      <c r="H11" s="1042"/>
      <c r="I11" s="1042"/>
      <c r="J11" s="1042"/>
      <c r="K11" s="1042"/>
      <c r="L11" s="1042"/>
      <c r="M11" s="1042"/>
      <c r="N11" s="1042"/>
      <c r="O11" s="1042"/>
      <c r="P11" s="1043"/>
      <c r="Q11" s="1048">
        <v>1355</v>
      </c>
      <c r="R11" s="1045"/>
      <c r="S11" s="1045"/>
      <c r="T11" s="1045"/>
      <c r="U11" s="1045"/>
      <c r="V11" s="1045">
        <v>370</v>
      </c>
      <c r="W11" s="1045"/>
      <c r="X11" s="1045"/>
      <c r="Y11" s="1045"/>
      <c r="Z11" s="1045"/>
      <c r="AA11" s="1045">
        <v>985</v>
      </c>
      <c r="AB11" s="1045"/>
      <c r="AC11" s="1045"/>
      <c r="AD11" s="1045"/>
      <c r="AE11" s="1049"/>
      <c r="AF11" s="1096" t="s">
        <v>363</v>
      </c>
      <c r="AG11" s="1097"/>
      <c r="AH11" s="1097"/>
      <c r="AI11" s="1097"/>
      <c r="AJ11" s="1098"/>
      <c r="AK11" s="1099" t="s">
        <v>491</v>
      </c>
      <c r="AL11" s="1100"/>
      <c r="AM11" s="1100"/>
      <c r="AN11" s="1100"/>
      <c r="AO11" s="1100"/>
      <c r="AP11" s="1100">
        <v>1558</v>
      </c>
      <c r="AQ11" s="1100"/>
      <c r="AR11" s="1100"/>
      <c r="AS11" s="1100"/>
      <c r="AT11" s="1100"/>
      <c r="AU11" s="1094"/>
      <c r="AV11" s="1094"/>
      <c r="AW11" s="1094"/>
      <c r="AX11" s="1094"/>
      <c r="AY11" s="1095"/>
      <c r="AZ11" s="241"/>
      <c r="BA11" s="241"/>
      <c r="BB11" s="241"/>
      <c r="BC11" s="241"/>
      <c r="BD11" s="241"/>
      <c r="BE11" s="242"/>
      <c r="BF11" s="242"/>
      <c r="BG11" s="242"/>
      <c r="BH11" s="242"/>
      <c r="BI11" s="242"/>
      <c r="BJ11" s="242"/>
      <c r="BK11" s="242"/>
      <c r="BL11" s="242"/>
      <c r="BM11" s="242"/>
      <c r="BN11" s="242"/>
      <c r="BO11" s="242"/>
      <c r="BP11" s="242"/>
      <c r="BQ11" s="251">
        <v>5</v>
      </c>
      <c r="BR11" s="252"/>
      <c r="BS11" s="1012" t="s">
        <v>559</v>
      </c>
      <c r="BT11" s="1013"/>
      <c r="BU11" s="1013"/>
      <c r="BV11" s="1013"/>
      <c r="BW11" s="1013"/>
      <c r="BX11" s="1013"/>
      <c r="BY11" s="1013"/>
      <c r="BZ11" s="1013"/>
      <c r="CA11" s="1013"/>
      <c r="CB11" s="1013"/>
      <c r="CC11" s="1013"/>
      <c r="CD11" s="1013"/>
      <c r="CE11" s="1013"/>
      <c r="CF11" s="1013"/>
      <c r="CG11" s="1014"/>
      <c r="CH11" s="987">
        <v>-1</v>
      </c>
      <c r="CI11" s="988"/>
      <c r="CJ11" s="988"/>
      <c r="CK11" s="988"/>
      <c r="CL11" s="989"/>
      <c r="CM11" s="987">
        <v>51</v>
      </c>
      <c r="CN11" s="988"/>
      <c r="CO11" s="988"/>
      <c r="CP11" s="988"/>
      <c r="CQ11" s="989"/>
      <c r="CR11" s="987">
        <v>13</v>
      </c>
      <c r="CS11" s="988"/>
      <c r="CT11" s="988"/>
      <c r="CU11" s="988"/>
      <c r="CV11" s="989"/>
      <c r="CW11" s="987">
        <v>6</v>
      </c>
      <c r="CX11" s="988"/>
      <c r="CY11" s="988"/>
      <c r="CZ11" s="988"/>
      <c r="DA11" s="989"/>
      <c r="DB11" s="987" t="s">
        <v>491</v>
      </c>
      <c r="DC11" s="988"/>
      <c r="DD11" s="988"/>
      <c r="DE11" s="988"/>
      <c r="DF11" s="989"/>
      <c r="DG11" s="987" t="s">
        <v>491</v>
      </c>
      <c r="DH11" s="988"/>
      <c r="DI11" s="988"/>
      <c r="DJ11" s="988"/>
      <c r="DK11" s="989"/>
      <c r="DL11" s="987" t="s">
        <v>491</v>
      </c>
      <c r="DM11" s="988"/>
      <c r="DN11" s="988"/>
      <c r="DO11" s="988"/>
      <c r="DP11" s="989"/>
      <c r="DQ11" s="987" t="s">
        <v>491</v>
      </c>
      <c r="DR11" s="988"/>
      <c r="DS11" s="988"/>
      <c r="DT11" s="988"/>
      <c r="DU11" s="989"/>
      <c r="DV11" s="990"/>
      <c r="DW11" s="991"/>
      <c r="DX11" s="991"/>
      <c r="DY11" s="991"/>
      <c r="DZ11" s="992"/>
      <c r="EA11" s="243"/>
    </row>
    <row r="12" spans="1:131" s="244" customFormat="1" ht="26.25" customHeight="1" x14ac:dyDescent="0.2">
      <c r="A12" s="250">
        <v>6</v>
      </c>
      <c r="B12" s="1041" t="s">
        <v>365</v>
      </c>
      <c r="C12" s="1042"/>
      <c r="D12" s="1042"/>
      <c r="E12" s="1042"/>
      <c r="F12" s="1042"/>
      <c r="G12" s="1042"/>
      <c r="H12" s="1042"/>
      <c r="I12" s="1042"/>
      <c r="J12" s="1042"/>
      <c r="K12" s="1042"/>
      <c r="L12" s="1042"/>
      <c r="M12" s="1042"/>
      <c r="N12" s="1042"/>
      <c r="O12" s="1042"/>
      <c r="P12" s="1043"/>
      <c r="Q12" s="1048">
        <v>3531</v>
      </c>
      <c r="R12" s="1045"/>
      <c r="S12" s="1045"/>
      <c r="T12" s="1045"/>
      <c r="U12" s="1045"/>
      <c r="V12" s="1045">
        <v>3331</v>
      </c>
      <c r="W12" s="1045"/>
      <c r="X12" s="1045"/>
      <c r="Y12" s="1045"/>
      <c r="Z12" s="1045"/>
      <c r="AA12" s="1045">
        <v>200</v>
      </c>
      <c r="AB12" s="1045"/>
      <c r="AC12" s="1045"/>
      <c r="AD12" s="1045"/>
      <c r="AE12" s="1049"/>
      <c r="AF12" s="1096">
        <v>200</v>
      </c>
      <c r="AG12" s="1097"/>
      <c r="AH12" s="1097"/>
      <c r="AI12" s="1097"/>
      <c r="AJ12" s="1098"/>
      <c r="AK12" s="1099" t="s">
        <v>491</v>
      </c>
      <c r="AL12" s="1100"/>
      <c r="AM12" s="1100"/>
      <c r="AN12" s="1100"/>
      <c r="AO12" s="1100"/>
      <c r="AP12" s="1100">
        <v>0</v>
      </c>
      <c r="AQ12" s="1100"/>
      <c r="AR12" s="1100"/>
      <c r="AS12" s="1100"/>
      <c r="AT12" s="1100"/>
      <c r="AU12" s="1094"/>
      <c r="AV12" s="1094"/>
      <c r="AW12" s="1094"/>
      <c r="AX12" s="1094"/>
      <c r="AY12" s="1095"/>
      <c r="AZ12" s="241"/>
      <c r="BA12" s="241"/>
      <c r="BB12" s="241"/>
      <c r="BC12" s="241"/>
      <c r="BD12" s="241"/>
      <c r="BE12" s="242"/>
      <c r="BF12" s="242"/>
      <c r="BG12" s="242"/>
      <c r="BH12" s="242"/>
      <c r="BI12" s="242"/>
      <c r="BJ12" s="242"/>
      <c r="BK12" s="242"/>
      <c r="BL12" s="242"/>
      <c r="BM12" s="242"/>
      <c r="BN12" s="242"/>
      <c r="BO12" s="242"/>
      <c r="BP12" s="242"/>
      <c r="BQ12" s="251">
        <v>6</v>
      </c>
      <c r="BR12" s="252"/>
      <c r="BS12" s="1012" t="s">
        <v>560</v>
      </c>
      <c r="BT12" s="1013"/>
      <c r="BU12" s="1013"/>
      <c r="BV12" s="1013"/>
      <c r="BW12" s="1013"/>
      <c r="BX12" s="1013"/>
      <c r="BY12" s="1013"/>
      <c r="BZ12" s="1013"/>
      <c r="CA12" s="1013"/>
      <c r="CB12" s="1013"/>
      <c r="CC12" s="1013"/>
      <c r="CD12" s="1013"/>
      <c r="CE12" s="1013"/>
      <c r="CF12" s="1013"/>
      <c r="CG12" s="1014"/>
      <c r="CH12" s="987">
        <v>70</v>
      </c>
      <c r="CI12" s="988"/>
      <c r="CJ12" s="988"/>
      <c r="CK12" s="988"/>
      <c r="CL12" s="989"/>
      <c r="CM12" s="987">
        <v>901</v>
      </c>
      <c r="CN12" s="988"/>
      <c r="CO12" s="988"/>
      <c r="CP12" s="988"/>
      <c r="CQ12" s="989"/>
      <c r="CR12" s="987">
        <v>5</v>
      </c>
      <c r="CS12" s="988"/>
      <c r="CT12" s="988"/>
      <c r="CU12" s="988"/>
      <c r="CV12" s="989"/>
      <c r="CW12" s="987" t="s">
        <v>491</v>
      </c>
      <c r="CX12" s="988"/>
      <c r="CY12" s="988"/>
      <c r="CZ12" s="988"/>
      <c r="DA12" s="989"/>
      <c r="DB12" s="987" t="s">
        <v>491</v>
      </c>
      <c r="DC12" s="988"/>
      <c r="DD12" s="988"/>
      <c r="DE12" s="988"/>
      <c r="DF12" s="989"/>
      <c r="DG12" s="987" t="s">
        <v>491</v>
      </c>
      <c r="DH12" s="988"/>
      <c r="DI12" s="988"/>
      <c r="DJ12" s="988"/>
      <c r="DK12" s="989"/>
      <c r="DL12" s="987" t="s">
        <v>491</v>
      </c>
      <c r="DM12" s="988"/>
      <c r="DN12" s="988"/>
      <c r="DO12" s="988"/>
      <c r="DP12" s="989"/>
      <c r="DQ12" s="987" t="s">
        <v>491</v>
      </c>
      <c r="DR12" s="988"/>
      <c r="DS12" s="988"/>
      <c r="DT12" s="988"/>
      <c r="DU12" s="989"/>
      <c r="DV12" s="990"/>
      <c r="DW12" s="991"/>
      <c r="DX12" s="991"/>
      <c r="DY12" s="991"/>
      <c r="DZ12" s="992"/>
      <c r="EA12" s="243"/>
    </row>
    <row r="13" spans="1:131" s="244" customFormat="1" ht="26.25" customHeight="1" x14ac:dyDescent="0.2">
      <c r="A13" s="250">
        <v>7</v>
      </c>
      <c r="B13" s="1041" t="s">
        <v>366</v>
      </c>
      <c r="C13" s="1042"/>
      <c r="D13" s="1042"/>
      <c r="E13" s="1042"/>
      <c r="F13" s="1042"/>
      <c r="G13" s="1042"/>
      <c r="H13" s="1042"/>
      <c r="I13" s="1042"/>
      <c r="J13" s="1042"/>
      <c r="K13" s="1042"/>
      <c r="L13" s="1042"/>
      <c r="M13" s="1042"/>
      <c r="N13" s="1042"/>
      <c r="O13" s="1042"/>
      <c r="P13" s="1043"/>
      <c r="Q13" s="1048">
        <v>297</v>
      </c>
      <c r="R13" s="1045"/>
      <c r="S13" s="1045"/>
      <c r="T13" s="1045"/>
      <c r="U13" s="1045"/>
      <c r="V13" s="1045">
        <v>107</v>
      </c>
      <c r="W13" s="1045"/>
      <c r="X13" s="1045"/>
      <c r="Y13" s="1045"/>
      <c r="Z13" s="1045"/>
      <c r="AA13" s="1045">
        <v>190</v>
      </c>
      <c r="AB13" s="1045"/>
      <c r="AC13" s="1045"/>
      <c r="AD13" s="1045"/>
      <c r="AE13" s="1049"/>
      <c r="AF13" s="1096" t="s">
        <v>363</v>
      </c>
      <c r="AG13" s="1097"/>
      <c r="AH13" s="1097"/>
      <c r="AI13" s="1097"/>
      <c r="AJ13" s="1098"/>
      <c r="AK13" s="1099" t="s">
        <v>491</v>
      </c>
      <c r="AL13" s="1100"/>
      <c r="AM13" s="1100"/>
      <c r="AN13" s="1100"/>
      <c r="AO13" s="1100"/>
      <c r="AP13" s="1100">
        <v>0</v>
      </c>
      <c r="AQ13" s="1100"/>
      <c r="AR13" s="1100"/>
      <c r="AS13" s="1100"/>
      <c r="AT13" s="1100"/>
      <c r="AU13" s="1094"/>
      <c r="AV13" s="1094"/>
      <c r="AW13" s="1094"/>
      <c r="AX13" s="1094"/>
      <c r="AY13" s="1095"/>
      <c r="AZ13" s="241"/>
      <c r="BA13" s="241"/>
      <c r="BB13" s="241"/>
      <c r="BC13" s="241"/>
      <c r="BD13" s="241"/>
      <c r="BE13" s="242"/>
      <c r="BF13" s="242"/>
      <c r="BG13" s="242"/>
      <c r="BH13" s="242"/>
      <c r="BI13" s="242"/>
      <c r="BJ13" s="242"/>
      <c r="BK13" s="242"/>
      <c r="BL13" s="242"/>
      <c r="BM13" s="242"/>
      <c r="BN13" s="242"/>
      <c r="BO13" s="242"/>
      <c r="BP13" s="242"/>
      <c r="BQ13" s="251">
        <v>7</v>
      </c>
      <c r="BR13" s="252"/>
      <c r="BS13" s="1012" t="s">
        <v>561</v>
      </c>
      <c r="BT13" s="1013"/>
      <c r="BU13" s="1013"/>
      <c r="BV13" s="1013"/>
      <c r="BW13" s="1013"/>
      <c r="BX13" s="1013"/>
      <c r="BY13" s="1013"/>
      <c r="BZ13" s="1013"/>
      <c r="CA13" s="1013"/>
      <c r="CB13" s="1013"/>
      <c r="CC13" s="1013"/>
      <c r="CD13" s="1013"/>
      <c r="CE13" s="1013"/>
      <c r="CF13" s="1013"/>
      <c r="CG13" s="1014"/>
      <c r="CH13" s="987">
        <v>-1</v>
      </c>
      <c r="CI13" s="988"/>
      <c r="CJ13" s="988"/>
      <c r="CK13" s="988"/>
      <c r="CL13" s="989"/>
      <c r="CM13" s="987">
        <v>35</v>
      </c>
      <c r="CN13" s="988"/>
      <c r="CO13" s="988"/>
      <c r="CP13" s="988"/>
      <c r="CQ13" s="989"/>
      <c r="CR13" s="987">
        <v>0</v>
      </c>
      <c r="CS13" s="988"/>
      <c r="CT13" s="988"/>
      <c r="CU13" s="988"/>
      <c r="CV13" s="989"/>
      <c r="CW13" s="987">
        <v>0</v>
      </c>
      <c r="CX13" s="988"/>
      <c r="CY13" s="988"/>
      <c r="CZ13" s="988"/>
      <c r="DA13" s="989"/>
      <c r="DB13" s="987" t="s">
        <v>491</v>
      </c>
      <c r="DC13" s="988"/>
      <c r="DD13" s="988"/>
      <c r="DE13" s="988"/>
      <c r="DF13" s="989"/>
      <c r="DG13" s="987" t="s">
        <v>491</v>
      </c>
      <c r="DH13" s="988"/>
      <c r="DI13" s="988"/>
      <c r="DJ13" s="988"/>
      <c r="DK13" s="989"/>
      <c r="DL13" s="987" t="s">
        <v>491</v>
      </c>
      <c r="DM13" s="988"/>
      <c r="DN13" s="988"/>
      <c r="DO13" s="988"/>
      <c r="DP13" s="989"/>
      <c r="DQ13" s="987" t="s">
        <v>491</v>
      </c>
      <c r="DR13" s="988"/>
      <c r="DS13" s="988"/>
      <c r="DT13" s="988"/>
      <c r="DU13" s="989"/>
      <c r="DV13" s="990"/>
      <c r="DW13" s="991"/>
      <c r="DX13" s="991"/>
      <c r="DY13" s="991"/>
      <c r="DZ13" s="992"/>
      <c r="EA13" s="243"/>
    </row>
    <row r="14" spans="1:131" s="244" customFormat="1" ht="26.25" customHeight="1" x14ac:dyDescent="0.2">
      <c r="A14" s="250">
        <v>8</v>
      </c>
      <c r="B14" s="1041" t="s">
        <v>367</v>
      </c>
      <c r="C14" s="1042"/>
      <c r="D14" s="1042"/>
      <c r="E14" s="1042"/>
      <c r="F14" s="1042"/>
      <c r="G14" s="1042"/>
      <c r="H14" s="1042"/>
      <c r="I14" s="1042"/>
      <c r="J14" s="1042"/>
      <c r="K14" s="1042"/>
      <c r="L14" s="1042"/>
      <c r="M14" s="1042"/>
      <c r="N14" s="1042"/>
      <c r="O14" s="1042"/>
      <c r="P14" s="1043"/>
      <c r="Q14" s="1048">
        <v>139345</v>
      </c>
      <c r="R14" s="1045"/>
      <c r="S14" s="1045"/>
      <c r="T14" s="1045"/>
      <c r="U14" s="1045"/>
      <c r="V14" s="1045">
        <v>139345</v>
      </c>
      <c r="W14" s="1045"/>
      <c r="X14" s="1045"/>
      <c r="Y14" s="1045"/>
      <c r="Z14" s="1045"/>
      <c r="AA14" s="1045">
        <v>0</v>
      </c>
      <c r="AB14" s="1045"/>
      <c r="AC14" s="1045"/>
      <c r="AD14" s="1045"/>
      <c r="AE14" s="1049"/>
      <c r="AF14" s="1096" t="s">
        <v>118</v>
      </c>
      <c r="AG14" s="1097"/>
      <c r="AH14" s="1097"/>
      <c r="AI14" s="1097"/>
      <c r="AJ14" s="1098"/>
      <c r="AK14" s="1099">
        <v>97648</v>
      </c>
      <c r="AL14" s="1100"/>
      <c r="AM14" s="1100"/>
      <c r="AN14" s="1100"/>
      <c r="AO14" s="1100"/>
      <c r="AP14" s="1100">
        <v>0</v>
      </c>
      <c r="AQ14" s="1100"/>
      <c r="AR14" s="1100"/>
      <c r="AS14" s="1100"/>
      <c r="AT14" s="1100"/>
      <c r="AU14" s="1094"/>
      <c r="AV14" s="1094"/>
      <c r="AW14" s="1094"/>
      <c r="AX14" s="1094"/>
      <c r="AY14" s="1095"/>
      <c r="AZ14" s="241"/>
      <c r="BA14" s="241"/>
      <c r="BB14" s="241"/>
      <c r="BC14" s="241"/>
      <c r="BD14" s="241"/>
      <c r="BE14" s="242"/>
      <c r="BF14" s="242"/>
      <c r="BG14" s="242"/>
      <c r="BH14" s="242"/>
      <c r="BI14" s="242"/>
      <c r="BJ14" s="242"/>
      <c r="BK14" s="242"/>
      <c r="BL14" s="242"/>
      <c r="BM14" s="242"/>
      <c r="BN14" s="242"/>
      <c r="BO14" s="242"/>
      <c r="BP14" s="242"/>
      <c r="BQ14" s="251">
        <v>8</v>
      </c>
      <c r="BR14" s="252" t="s">
        <v>575</v>
      </c>
      <c r="BS14" s="1012" t="s">
        <v>562</v>
      </c>
      <c r="BT14" s="1013"/>
      <c r="BU14" s="1013"/>
      <c r="BV14" s="1013"/>
      <c r="BW14" s="1013"/>
      <c r="BX14" s="1013"/>
      <c r="BY14" s="1013"/>
      <c r="BZ14" s="1013"/>
      <c r="CA14" s="1013"/>
      <c r="CB14" s="1013"/>
      <c r="CC14" s="1013"/>
      <c r="CD14" s="1013"/>
      <c r="CE14" s="1013"/>
      <c r="CF14" s="1013"/>
      <c r="CG14" s="1014"/>
      <c r="CH14" s="987">
        <v>-781</v>
      </c>
      <c r="CI14" s="988"/>
      <c r="CJ14" s="988"/>
      <c r="CK14" s="988"/>
      <c r="CL14" s="989"/>
      <c r="CM14" s="987">
        <v>2421</v>
      </c>
      <c r="CN14" s="988"/>
      <c r="CO14" s="988"/>
      <c r="CP14" s="988"/>
      <c r="CQ14" s="989"/>
      <c r="CR14" s="987">
        <v>20066</v>
      </c>
      <c r="CS14" s="988"/>
      <c r="CT14" s="988"/>
      <c r="CU14" s="988"/>
      <c r="CV14" s="989"/>
      <c r="CW14" s="987">
        <v>771</v>
      </c>
      <c r="CX14" s="988"/>
      <c r="CY14" s="988"/>
      <c r="CZ14" s="988"/>
      <c r="DA14" s="989"/>
      <c r="DB14" s="987">
        <v>16338</v>
      </c>
      <c r="DC14" s="988"/>
      <c r="DD14" s="988"/>
      <c r="DE14" s="988"/>
      <c r="DF14" s="989"/>
      <c r="DG14" s="987" t="s">
        <v>491</v>
      </c>
      <c r="DH14" s="988"/>
      <c r="DI14" s="988"/>
      <c r="DJ14" s="988"/>
      <c r="DK14" s="989"/>
      <c r="DL14" s="987" t="s">
        <v>491</v>
      </c>
      <c r="DM14" s="988"/>
      <c r="DN14" s="988"/>
      <c r="DO14" s="988"/>
      <c r="DP14" s="989"/>
      <c r="DQ14" s="987" t="s">
        <v>491</v>
      </c>
      <c r="DR14" s="988"/>
      <c r="DS14" s="988"/>
      <c r="DT14" s="988"/>
      <c r="DU14" s="989"/>
      <c r="DV14" s="990"/>
      <c r="DW14" s="991"/>
      <c r="DX14" s="991"/>
      <c r="DY14" s="991"/>
      <c r="DZ14" s="992"/>
      <c r="EA14" s="243"/>
    </row>
    <row r="15" spans="1:131" s="244" customFormat="1" ht="26.25" customHeight="1" x14ac:dyDescent="0.2">
      <c r="A15" s="250">
        <v>9</v>
      </c>
      <c r="B15" s="1041" t="s">
        <v>368</v>
      </c>
      <c r="C15" s="1042"/>
      <c r="D15" s="1042"/>
      <c r="E15" s="1042"/>
      <c r="F15" s="1042"/>
      <c r="G15" s="1042"/>
      <c r="H15" s="1042"/>
      <c r="I15" s="1042"/>
      <c r="J15" s="1042"/>
      <c r="K15" s="1042"/>
      <c r="L15" s="1042"/>
      <c r="M15" s="1042"/>
      <c r="N15" s="1042"/>
      <c r="O15" s="1042"/>
      <c r="P15" s="1043"/>
      <c r="Q15" s="1048">
        <v>1140</v>
      </c>
      <c r="R15" s="1045"/>
      <c r="S15" s="1045"/>
      <c r="T15" s="1045"/>
      <c r="U15" s="1045"/>
      <c r="V15" s="1045">
        <v>76</v>
      </c>
      <c r="W15" s="1045"/>
      <c r="X15" s="1045"/>
      <c r="Y15" s="1045"/>
      <c r="Z15" s="1045"/>
      <c r="AA15" s="1045">
        <v>1064</v>
      </c>
      <c r="AB15" s="1045"/>
      <c r="AC15" s="1045"/>
      <c r="AD15" s="1045"/>
      <c r="AE15" s="1049"/>
      <c r="AF15" s="1096" t="s">
        <v>118</v>
      </c>
      <c r="AG15" s="1097"/>
      <c r="AH15" s="1097"/>
      <c r="AI15" s="1097"/>
      <c r="AJ15" s="1098"/>
      <c r="AK15" s="1099" t="s">
        <v>491</v>
      </c>
      <c r="AL15" s="1100"/>
      <c r="AM15" s="1100"/>
      <c r="AN15" s="1100"/>
      <c r="AO15" s="1100"/>
      <c r="AP15" s="1100">
        <v>0</v>
      </c>
      <c r="AQ15" s="1100"/>
      <c r="AR15" s="1100"/>
      <c r="AS15" s="1100"/>
      <c r="AT15" s="1100"/>
      <c r="AU15" s="1094"/>
      <c r="AV15" s="1094"/>
      <c r="AW15" s="1094"/>
      <c r="AX15" s="1094"/>
      <c r="AY15" s="1095"/>
      <c r="AZ15" s="241"/>
      <c r="BA15" s="241"/>
      <c r="BB15" s="241"/>
      <c r="BC15" s="241"/>
      <c r="BD15" s="241"/>
      <c r="BE15" s="242"/>
      <c r="BF15" s="242"/>
      <c r="BG15" s="242"/>
      <c r="BH15" s="242"/>
      <c r="BI15" s="242"/>
      <c r="BJ15" s="242"/>
      <c r="BK15" s="242"/>
      <c r="BL15" s="242"/>
      <c r="BM15" s="242"/>
      <c r="BN15" s="242"/>
      <c r="BO15" s="242"/>
      <c r="BP15" s="242"/>
      <c r="BQ15" s="251">
        <v>9</v>
      </c>
      <c r="BR15" s="252" t="s">
        <v>575</v>
      </c>
      <c r="BS15" s="1012" t="s">
        <v>563</v>
      </c>
      <c r="BT15" s="1013"/>
      <c r="BU15" s="1013"/>
      <c r="BV15" s="1013"/>
      <c r="BW15" s="1013"/>
      <c r="BX15" s="1013"/>
      <c r="BY15" s="1013"/>
      <c r="BZ15" s="1013"/>
      <c r="CA15" s="1013"/>
      <c r="CB15" s="1013"/>
      <c r="CC15" s="1013"/>
      <c r="CD15" s="1013"/>
      <c r="CE15" s="1013"/>
      <c r="CF15" s="1013"/>
      <c r="CG15" s="1014"/>
      <c r="CH15" s="987">
        <v>-2099</v>
      </c>
      <c r="CI15" s="988"/>
      <c r="CJ15" s="988"/>
      <c r="CK15" s="988"/>
      <c r="CL15" s="989"/>
      <c r="CM15" s="987">
        <v>-12901</v>
      </c>
      <c r="CN15" s="988"/>
      <c r="CO15" s="988"/>
      <c r="CP15" s="988"/>
      <c r="CQ15" s="989"/>
      <c r="CR15" s="987">
        <v>1643</v>
      </c>
      <c r="CS15" s="988"/>
      <c r="CT15" s="988"/>
      <c r="CU15" s="988"/>
      <c r="CV15" s="989"/>
      <c r="CW15" s="987">
        <v>96</v>
      </c>
      <c r="CX15" s="988"/>
      <c r="CY15" s="988"/>
      <c r="CZ15" s="988"/>
      <c r="DA15" s="989"/>
      <c r="DB15" s="987">
        <v>39698</v>
      </c>
      <c r="DC15" s="988"/>
      <c r="DD15" s="988"/>
      <c r="DE15" s="988"/>
      <c r="DF15" s="989"/>
      <c r="DG15" s="987" t="s">
        <v>491</v>
      </c>
      <c r="DH15" s="988"/>
      <c r="DI15" s="988"/>
      <c r="DJ15" s="988"/>
      <c r="DK15" s="989"/>
      <c r="DL15" s="987" t="s">
        <v>491</v>
      </c>
      <c r="DM15" s="988"/>
      <c r="DN15" s="988"/>
      <c r="DO15" s="988"/>
      <c r="DP15" s="989"/>
      <c r="DQ15" s="987" t="s">
        <v>491</v>
      </c>
      <c r="DR15" s="988"/>
      <c r="DS15" s="988"/>
      <c r="DT15" s="988"/>
      <c r="DU15" s="989"/>
      <c r="DV15" s="990"/>
      <c r="DW15" s="991"/>
      <c r="DX15" s="991"/>
      <c r="DY15" s="991"/>
      <c r="DZ15" s="992"/>
      <c r="EA15" s="243"/>
    </row>
    <row r="16" spans="1:131" s="244" customFormat="1" ht="26.25" customHeight="1" x14ac:dyDescent="0.2">
      <c r="A16" s="250">
        <v>10</v>
      </c>
      <c r="B16" s="1041" t="s">
        <v>369</v>
      </c>
      <c r="C16" s="1042"/>
      <c r="D16" s="1042"/>
      <c r="E16" s="1042"/>
      <c r="F16" s="1042"/>
      <c r="G16" s="1042"/>
      <c r="H16" s="1042"/>
      <c r="I16" s="1042"/>
      <c r="J16" s="1042"/>
      <c r="K16" s="1042"/>
      <c r="L16" s="1042"/>
      <c r="M16" s="1042"/>
      <c r="N16" s="1042"/>
      <c r="O16" s="1042"/>
      <c r="P16" s="1043"/>
      <c r="Q16" s="1048">
        <v>4988</v>
      </c>
      <c r="R16" s="1045"/>
      <c r="S16" s="1045"/>
      <c r="T16" s="1045"/>
      <c r="U16" s="1045"/>
      <c r="V16" s="1045">
        <v>4988</v>
      </c>
      <c r="W16" s="1045"/>
      <c r="X16" s="1045"/>
      <c r="Y16" s="1045"/>
      <c r="Z16" s="1045"/>
      <c r="AA16" s="1045">
        <v>0</v>
      </c>
      <c r="AB16" s="1045"/>
      <c r="AC16" s="1045"/>
      <c r="AD16" s="1045"/>
      <c r="AE16" s="1049"/>
      <c r="AF16" s="1096" t="s">
        <v>118</v>
      </c>
      <c r="AG16" s="1097"/>
      <c r="AH16" s="1097"/>
      <c r="AI16" s="1097"/>
      <c r="AJ16" s="1098"/>
      <c r="AK16" s="1099">
        <v>2696</v>
      </c>
      <c r="AL16" s="1100"/>
      <c r="AM16" s="1100"/>
      <c r="AN16" s="1100"/>
      <c r="AO16" s="1100"/>
      <c r="AP16" s="1100">
        <v>40627</v>
      </c>
      <c r="AQ16" s="1100"/>
      <c r="AR16" s="1100"/>
      <c r="AS16" s="1100"/>
      <c r="AT16" s="1100"/>
      <c r="AU16" s="1094"/>
      <c r="AV16" s="1094"/>
      <c r="AW16" s="1094"/>
      <c r="AX16" s="1094"/>
      <c r="AY16" s="1095"/>
      <c r="AZ16" s="241"/>
      <c r="BA16" s="241"/>
      <c r="BB16" s="241"/>
      <c r="BC16" s="241"/>
      <c r="BD16" s="241"/>
      <c r="BE16" s="242"/>
      <c r="BF16" s="242"/>
      <c r="BG16" s="242"/>
      <c r="BH16" s="242"/>
      <c r="BI16" s="242"/>
      <c r="BJ16" s="242"/>
      <c r="BK16" s="242"/>
      <c r="BL16" s="242"/>
      <c r="BM16" s="242"/>
      <c r="BN16" s="242"/>
      <c r="BO16" s="242"/>
      <c r="BP16" s="242"/>
      <c r="BQ16" s="251">
        <v>10</v>
      </c>
      <c r="BR16" s="252"/>
      <c r="BS16" s="1012" t="s">
        <v>564</v>
      </c>
      <c r="BT16" s="1013"/>
      <c r="BU16" s="1013"/>
      <c r="BV16" s="1013"/>
      <c r="BW16" s="1013"/>
      <c r="BX16" s="1013"/>
      <c r="BY16" s="1013"/>
      <c r="BZ16" s="1013"/>
      <c r="CA16" s="1013"/>
      <c r="CB16" s="1013"/>
      <c r="CC16" s="1013"/>
      <c r="CD16" s="1013"/>
      <c r="CE16" s="1013"/>
      <c r="CF16" s="1013"/>
      <c r="CG16" s="1014"/>
      <c r="CH16" s="987">
        <v>-5</v>
      </c>
      <c r="CI16" s="988"/>
      <c r="CJ16" s="988"/>
      <c r="CK16" s="988"/>
      <c r="CL16" s="989"/>
      <c r="CM16" s="987">
        <v>148</v>
      </c>
      <c r="CN16" s="988"/>
      <c r="CO16" s="988"/>
      <c r="CP16" s="988"/>
      <c r="CQ16" s="989"/>
      <c r="CR16" s="987">
        <v>2</v>
      </c>
      <c r="CS16" s="988"/>
      <c r="CT16" s="988"/>
      <c r="CU16" s="988"/>
      <c r="CV16" s="989"/>
      <c r="CW16" s="987">
        <v>6</v>
      </c>
      <c r="CX16" s="988"/>
      <c r="CY16" s="988"/>
      <c r="CZ16" s="988"/>
      <c r="DA16" s="989"/>
      <c r="DB16" s="987" t="s">
        <v>491</v>
      </c>
      <c r="DC16" s="988"/>
      <c r="DD16" s="988"/>
      <c r="DE16" s="988"/>
      <c r="DF16" s="989"/>
      <c r="DG16" s="987" t="s">
        <v>491</v>
      </c>
      <c r="DH16" s="988"/>
      <c r="DI16" s="988"/>
      <c r="DJ16" s="988"/>
      <c r="DK16" s="989"/>
      <c r="DL16" s="987" t="s">
        <v>491</v>
      </c>
      <c r="DM16" s="988"/>
      <c r="DN16" s="988"/>
      <c r="DO16" s="988"/>
      <c r="DP16" s="989"/>
      <c r="DQ16" s="987" t="s">
        <v>491</v>
      </c>
      <c r="DR16" s="988"/>
      <c r="DS16" s="988"/>
      <c r="DT16" s="988"/>
      <c r="DU16" s="989"/>
      <c r="DV16" s="990"/>
      <c r="DW16" s="991"/>
      <c r="DX16" s="991"/>
      <c r="DY16" s="991"/>
      <c r="DZ16" s="992"/>
      <c r="EA16" s="243"/>
    </row>
    <row r="17" spans="1:131" s="244" customFormat="1" ht="26.25" customHeight="1" x14ac:dyDescent="0.2">
      <c r="A17" s="250">
        <v>11</v>
      </c>
      <c r="B17" s="1041" t="s">
        <v>370</v>
      </c>
      <c r="C17" s="1042"/>
      <c r="D17" s="1042"/>
      <c r="E17" s="1042"/>
      <c r="F17" s="1042"/>
      <c r="G17" s="1042"/>
      <c r="H17" s="1042"/>
      <c r="I17" s="1042"/>
      <c r="J17" s="1042"/>
      <c r="K17" s="1042"/>
      <c r="L17" s="1042"/>
      <c r="M17" s="1042"/>
      <c r="N17" s="1042"/>
      <c r="O17" s="1042"/>
      <c r="P17" s="1043"/>
      <c r="Q17" s="1048">
        <v>268</v>
      </c>
      <c r="R17" s="1045"/>
      <c r="S17" s="1045"/>
      <c r="T17" s="1045"/>
      <c r="U17" s="1045"/>
      <c r="V17" s="1045">
        <v>255</v>
      </c>
      <c r="W17" s="1045"/>
      <c r="X17" s="1045"/>
      <c r="Y17" s="1045"/>
      <c r="Z17" s="1045"/>
      <c r="AA17" s="1045">
        <v>13</v>
      </c>
      <c r="AB17" s="1045"/>
      <c r="AC17" s="1045"/>
      <c r="AD17" s="1045"/>
      <c r="AE17" s="1049"/>
      <c r="AF17" s="1096">
        <v>13</v>
      </c>
      <c r="AG17" s="1097"/>
      <c r="AH17" s="1097"/>
      <c r="AI17" s="1097"/>
      <c r="AJ17" s="1098"/>
      <c r="AK17" s="1099">
        <v>69</v>
      </c>
      <c r="AL17" s="1100"/>
      <c r="AM17" s="1100"/>
      <c r="AN17" s="1100"/>
      <c r="AO17" s="1100"/>
      <c r="AP17" s="1100">
        <v>0</v>
      </c>
      <c r="AQ17" s="1100"/>
      <c r="AR17" s="1100"/>
      <c r="AS17" s="1100"/>
      <c r="AT17" s="1100"/>
      <c r="AU17" s="1094"/>
      <c r="AV17" s="1094"/>
      <c r="AW17" s="1094"/>
      <c r="AX17" s="1094"/>
      <c r="AY17" s="1095"/>
      <c r="AZ17" s="241"/>
      <c r="BA17" s="241"/>
      <c r="BB17" s="241"/>
      <c r="BC17" s="241"/>
      <c r="BD17" s="241"/>
      <c r="BE17" s="242"/>
      <c r="BF17" s="242"/>
      <c r="BG17" s="242"/>
      <c r="BH17" s="242"/>
      <c r="BI17" s="242"/>
      <c r="BJ17" s="242"/>
      <c r="BK17" s="242"/>
      <c r="BL17" s="242"/>
      <c r="BM17" s="242"/>
      <c r="BN17" s="242"/>
      <c r="BO17" s="242"/>
      <c r="BP17" s="242"/>
      <c r="BQ17" s="251">
        <v>11</v>
      </c>
      <c r="BR17" s="252"/>
      <c r="BS17" s="1012" t="s">
        <v>565</v>
      </c>
      <c r="BT17" s="1013"/>
      <c r="BU17" s="1013"/>
      <c r="BV17" s="1013"/>
      <c r="BW17" s="1013"/>
      <c r="BX17" s="1013"/>
      <c r="BY17" s="1013"/>
      <c r="BZ17" s="1013"/>
      <c r="CA17" s="1013"/>
      <c r="CB17" s="1013"/>
      <c r="CC17" s="1013"/>
      <c r="CD17" s="1013"/>
      <c r="CE17" s="1013"/>
      <c r="CF17" s="1013"/>
      <c r="CG17" s="1014"/>
      <c r="CH17" s="987">
        <v>0</v>
      </c>
      <c r="CI17" s="988"/>
      <c r="CJ17" s="988"/>
      <c r="CK17" s="988"/>
      <c r="CL17" s="989"/>
      <c r="CM17" s="987">
        <v>10</v>
      </c>
      <c r="CN17" s="988"/>
      <c r="CO17" s="988"/>
      <c r="CP17" s="988"/>
      <c r="CQ17" s="989"/>
      <c r="CR17" s="987">
        <v>2</v>
      </c>
      <c r="CS17" s="988"/>
      <c r="CT17" s="988"/>
      <c r="CU17" s="988"/>
      <c r="CV17" s="989"/>
      <c r="CW17" s="987">
        <v>17</v>
      </c>
      <c r="CX17" s="988"/>
      <c r="CY17" s="988"/>
      <c r="CZ17" s="988"/>
      <c r="DA17" s="989"/>
      <c r="DB17" s="987" t="s">
        <v>491</v>
      </c>
      <c r="DC17" s="988"/>
      <c r="DD17" s="988"/>
      <c r="DE17" s="988"/>
      <c r="DF17" s="989"/>
      <c r="DG17" s="987" t="s">
        <v>491</v>
      </c>
      <c r="DH17" s="988"/>
      <c r="DI17" s="988"/>
      <c r="DJ17" s="988"/>
      <c r="DK17" s="989"/>
      <c r="DL17" s="987" t="s">
        <v>491</v>
      </c>
      <c r="DM17" s="988"/>
      <c r="DN17" s="988"/>
      <c r="DO17" s="988"/>
      <c r="DP17" s="989"/>
      <c r="DQ17" s="987" t="s">
        <v>491</v>
      </c>
      <c r="DR17" s="988"/>
      <c r="DS17" s="988"/>
      <c r="DT17" s="988"/>
      <c r="DU17" s="989"/>
      <c r="DV17" s="990"/>
      <c r="DW17" s="991"/>
      <c r="DX17" s="991"/>
      <c r="DY17" s="991"/>
      <c r="DZ17" s="992"/>
      <c r="EA17" s="243"/>
    </row>
    <row r="18" spans="1:131" s="244" customFormat="1" ht="26.25" customHeight="1" x14ac:dyDescent="0.2">
      <c r="A18" s="250">
        <v>12</v>
      </c>
      <c r="B18" s="1041"/>
      <c r="C18" s="1042"/>
      <c r="D18" s="1042"/>
      <c r="E18" s="1042"/>
      <c r="F18" s="1042"/>
      <c r="G18" s="1042"/>
      <c r="H18" s="1042"/>
      <c r="I18" s="1042"/>
      <c r="J18" s="1042"/>
      <c r="K18" s="1042"/>
      <c r="L18" s="1042"/>
      <c r="M18" s="1042"/>
      <c r="N18" s="1042"/>
      <c r="O18" s="1042"/>
      <c r="P18" s="1043"/>
      <c r="Q18" s="1048"/>
      <c r="R18" s="1045"/>
      <c r="S18" s="1045"/>
      <c r="T18" s="1045"/>
      <c r="U18" s="1045"/>
      <c r="V18" s="1045"/>
      <c r="W18" s="1045"/>
      <c r="X18" s="1045"/>
      <c r="Y18" s="1045"/>
      <c r="Z18" s="1045"/>
      <c r="AA18" s="1045"/>
      <c r="AB18" s="1045"/>
      <c r="AC18" s="1045"/>
      <c r="AD18" s="1045"/>
      <c r="AE18" s="1049"/>
      <c r="AF18" s="1096"/>
      <c r="AG18" s="1097"/>
      <c r="AH18" s="1097"/>
      <c r="AI18" s="1097"/>
      <c r="AJ18" s="1098"/>
      <c r="AK18" s="1099"/>
      <c r="AL18" s="1100"/>
      <c r="AM18" s="1100"/>
      <c r="AN18" s="1100"/>
      <c r="AO18" s="1100"/>
      <c r="AP18" s="1100"/>
      <c r="AQ18" s="1100"/>
      <c r="AR18" s="1100"/>
      <c r="AS18" s="1100"/>
      <c r="AT18" s="1100"/>
      <c r="AU18" s="1094"/>
      <c r="AV18" s="1094"/>
      <c r="AW18" s="1094"/>
      <c r="AX18" s="1094"/>
      <c r="AY18" s="1095"/>
      <c r="AZ18" s="241"/>
      <c r="BA18" s="241"/>
      <c r="BB18" s="241"/>
      <c r="BC18" s="241"/>
      <c r="BD18" s="241"/>
      <c r="BE18" s="242"/>
      <c r="BF18" s="242"/>
      <c r="BG18" s="242"/>
      <c r="BH18" s="242"/>
      <c r="BI18" s="242"/>
      <c r="BJ18" s="242"/>
      <c r="BK18" s="242"/>
      <c r="BL18" s="242"/>
      <c r="BM18" s="242"/>
      <c r="BN18" s="242"/>
      <c r="BO18" s="242"/>
      <c r="BP18" s="242"/>
      <c r="BQ18" s="251">
        <v>12</v>
      </c>
      <c r="BR18" s="252" t="s">
        <v>575</v>
      </c>
      <c r="BS18" s="1012" t="s">
        <v>566</v>
      </c>
      <c r="BT18" s="1013"/>
      <c r="BU18" s="1013"/>
      <c r="BV18" s="1013"/>
      <c r="BW18" s="1013"/>
      <c r="BX18" s="1013"/>
      <c r="BY18" s="1013"/>
      <c r="BZ18" s="1013"/>
      <c r="CA18" s="1013"/>
      <c r="CB18" s="1013"/>
      <c r="CC18" s="1013"/>
      <c r="CD18" s="1013"/>
      <c r="CE18" s="1013"/>
      <c r="CF18" s="1013"/>
      <c r="CG18" s="1014"/>
      <c r="CH18" s="987">
        <v>-201</v>
      </c>
      <c r="CI18" s="988"/>
      <c r="CJ18" s="988"/>
      <c r="CK18" s="988"/>
      <c r="CL18" s="989"/>
      <c r="CM18" s="987">
        <v>636</v>
      </c>
      <c r="CN18" s="988"/>
      <c r="CO18" s="988"/>
      <c r="CP18" s="988"/>
      <c r="CQ18" s="989"/>
      <c r="CR18" s="987">
        <v>5</v>
      </c>
      <c r="CS18" s="988"/>
      <c r="CT18" s="988"/>
      <c r="CU18" s="988"/>
      <c r="CV18" s="989"/>
      <c r="CW18" s="987">
        <v>100</v>
      </c>
      <c r="CX18" s="988"/>
      <c r="CY18" s="988"/>
      <c r="CZ18" s="988"/>
      <c r="DA18" s="989"/>
      <c r="DB18" s="987">
        <v>1232</v>
      </c>
      <c r="DC18" s="988"/>
      <c r="DD18" s="988"/>
      <c r="DE18" s="988"/>
      <c r="DF18" s="989"/>
      <c r="DG18" s="987" t="s">
        <v>491</v>
      </c>
      <c r="DH18" s="988"/>
      <c r="DI18" s="988"/>
      <c r="DJ18" s="988"/>
      <c r="DK18" s="989"/>
      <c r="DL18" s="987" t="s">
        <v>491</v>
      </c>
      <c r="DM18" s="988"/>
      <c r="DN18" s="988"/>
      <c r="DO18" s="988"/>
      <c r="DP18" s="989"/>
      <c r="DQ18" s="987" t="s">
        <v>491</v>
      </c>
      <c r="DR18" s="988"/>
      <c r="DS18" s="988"/>
      <c r="DT18" s="988"/>
      <c r="DU18" s="989"/>
      <c r="DV18" s="990"/>
      <c r="DW18" s="991"/>
      <c r="DX18" s="991"/>
      <c r="DY18" s="991"/>
      <c r="DZ18" s="992"/>
      <c r="EA18" s="243"/>
    </row>
    <row r="19" spans="1:131" s="244" customFormat="1" ht="26.25" customHeight="1" x14ac:dyDescent="0.2">
      <c r="A19" s="250">
        <v>13</v>
      </c>
      <c r="B19" s="1041"/>
      <c r="C19" s="1042"/>
      <c r="D19" s="1042"/>
      <c r="E19" s="1042"/>
      <c r="F19" s="1042"/>
      <c r="G19" s="1042"/>
      <c r="H19" s="1042"/>
      <c r="I19" s="1042"/>
      <c r="J19" s="1042"/>
      <c r="K19" s="1042"/>
      <c r="L19" s="1042"/>
      <c r="M19" s="1042"/>
      <c r="N19" s="1042"/>
      <c r="O19" s="1042"/>
      <c r="P19" s="1043"/>
      <c r="Q19" s="1048"/>
      <c r="R19" s="1045"/>
      <c r="S19" s="1045"/>
      <c r="T19" s="1045"/>
      <c r="U19" s="1045"/>
      <c r="V19" s="1045"/>
      <c r="W19" s="1045"/>
      <c r="X19" s="1045"/>
      <c r="Y19" s="1045"/>
      <c r="Z19" s="1045"/>
      <c r="AA19" s="1045"/>
      <c r="AB19" s="1045"/>
      <c r="AC19" s="1045"/>
      <c r="AD19" s="1045"/>
      <c r="AE19" s="1049"/>
      <c r="AF19" s="1096"/>
      <c r="AG19" s="1097"/>
      <c r="AH19" s="1097"/>
      <c r="AI19" s="1097"/>
      <c r="AJ19" s="1098"/>
      <c r="AK19" s="1099"/>
      <c r="AL19" s="1100"/>
      <c r="AM19" s="1100"/>
      <c r="AN19" s="1100"/>
      <c r="AO19" s="1100"/>
      <c r="AP19" s="1100"/>
      <c r="AQ19" s="1100"/>
      <c r="AR19" s="1100"/>
      <c r="AS19" s="1100"/>
      <c r="AT19" s="1100"/>
      <c r="AU19" s="1094"/>
      <c r="AV19" s="1094"/>
      <c r="AW19" s="1094"/>
      <c r="AX19" s="1094"/>
      <c r="AY19" s="1095"/>
      <c r="AZ19" s="241"/>
      <c r="BA19" s="241"/>
      <c r="BB19" s="241"/>
      <c r="BC19" s="241"/>
      <c r="BD19" s="241"/>
      <c r="BE19" s="242"/>
      <c r="BF19" s="242"/>
      <c r="BG19" s="242"/>
      <c r="BH19" s="242"/>
      <c r="BI19" s="242"/>
      <c r="BJ19" s="242"/>
      <c r="BK19" s="242"/>
      <c r="BL19" s="242"/>
      <c r="BM19" s="242"/>
      <c r="BN19" s="242"/>
      <c r="BO19" s="242"/>
      <c r="BP19" s="242"/>
      <c r="BQ19" s="251">
        <v>13</v>
      </c>
      <c r="BR19" s="252"/>
      <c r="BS19" s="1012" t="s">
        <v>567</v>
      </c>
      <c r="BT19" s="1013"/>
      <c r="BU19" s="1013"/>
      <c r="BV19" s="1013"/>
      <c r="BW19" s="1013"/>
      <c r="BX19" s="1013"/>
      <c r="BY19" s="1013"/>
      <c r="BZ19" s="1013"/>
      <c r="CA19" s="1013"/>
      <c r="CB19" s="1013"/>
      <c r="CC19" s="1013"/>
      <c r="CD19" s="1013"/>
      <c r="CE19" s="1013"/>
      <c r="CF19" s="1013"/>
      <c r="CG19" s="1014"/>
      <c r="CH19" s="987">
        <v>-9</v>
      </c>
      <c r="CI19" s="988"/>
      <c r="CJ19" s="988"/>
      <c r="CK19" s="988"/>
      <c r="CL19" s="989"/>
      <c r="CM19" s="987">
        <v>94</v>
      </c>
      <c r="CN19" s="988"/>
      <c r="CO19" s="988"/>
      <c r="CP19" s="988"/>
      <c r="CQ19" s="989"/>
      <c r="CR19" s="987">
        <v>9</v>
      </c>
      <c r="CS19" s="988"/>
      <c r="CT19" s="988"/>
      <c r="CU19" s="988"/>
      <c r="CV19" s="989"/>
      <c r="CW19" s="987">
        <v>50</v>
      </c>
      <c r="CX19" s="988"/>
      <c r="CY19" s="988"/>
      <c r="CZ19" s="988"/>
      <c r="DA19" s="989"/>
      <c r="DB19" s="987" t="s">
        <v>491</v>
      </c>
      <c r="DC19" s="988"/>
      <c r="DD19" s="988"/>
      <c r="DE19" s="988"/>
      <c r="DF19" s="989"/>
      <c r="DG19" s="987" t="s">
        <v>491</v>
      </c>
      <c r="DH19" s="988"/>
      <c r="DI19" s="988"/>
      <c r="DJ19" s="988"/>
      <c r="DK19" s="989"/>
      <c r="DL19" s="987" t="s">
        <v>491</v>
      </c>
      <c r="DM19" s="988"/>
      <c r="DN19" s="988"/>
      <c r="DO19" s="988"/>
      <c r="DP19" s="989"/>
      <c r="DQ19" s="987" t="s">
        <v>491</v>
      </c>
      <c r="DR19" s="988"/>
      <c r="DS19" s="988"/>
      <c r="DT19" s="988"/>
      <c r="DU19" s="989"/>
      <c r="DV19" s="990"/>
      <c r="DW19" s="991"/>
      <c r="DX19" s="991"/>
      <c r="DY19" s="991"/>
      <c r="DZ19" s="992"/>
      <c r="EA19" s="243"/>
    </row>
    <row r="20" spans="1:131" s="244" customFormat="1" ht="26.25" customHeight="1" x14ac:dyDescent="0.2">
      <c r="A20" s="250">
        <v>14</v>
      </c>
      <c r="B20" s="1041"/>
      <c r="C20" s="1042"/>
      <c r="D20" s="1042"/>
      <c r="E20" s="1042"/>
      <c r="F20" s="1042"/>
      <c r="G20" s="1042"/>
      <c r="H20" s="1042"/>
      <c r="I20" s="1042"/>
      <c r="J20" s="1042"/>
      <c r="K20" s="1042"/>
      <c r="L20" s="1042"/>
      <c r="M20" s="1042"/>
      <c r="N20" s="1042"/>
      <c r="O20" s="1042"/>
      <c r="P20" s="1043"/>
      <c r="Q20" s="1048"/>
      <c r="R20" s="1045"/>
      <c r="S20" s="1045"/>
      <c r="T20" s="1045"/>
      <c r="U20" s="1045"/>
      <c r="V20" s="1045"/>
      <c r="W20" s="1045"/>
      <c r="X20" s="1045"/>
      <c r="Y20" s="1045"/>
      <c r="Z20" s="1045"/>
      <c r="AA20" s="1045"/>
      <c r="AB20" s="1045"/>
      <c r="AC20" s="1045"/>
      <c r="AD20" s="1045"/>
      <c r="AE20" s="1049"/>
      <c r="AF20" s="1096"/>
      <c r="AG20" s="1097"/>
      <c r="AH20" s="1097"/>
      <c r="AI20" s="1097"/>
      <c r="AJ20" s="1098"/>
      <c r="AK20" s="1099"/>
      <c r="AL20" s="1100"/>
      <c r="AM20" s="1100"/>
      <c r="AN20" s="1100"/>
      <c r="AO20" s="1100"/>
      <c r="AP20" s="1100"/>
      <c r="AQ20" s="1100"/>
      <c r="AR20" s="1100"/>
      <c r="AS20" s="1100"/>
      <c r="AT20" s="1100"/>
      <c r="AU20" s="1094"/>
      <c r="AV20" s="1094"/>
      <c r="AW20" s="1094"/>
      <c r="AX20" s="1094"/>
      <c r="AY20" s="1095"/>
      <c r="AZ20" s="241"/>
      <c r="BA20" s="241"/>
      <c r="BB20" s="241"/>
      <c r="BC20" s="241"/>
      <c r="BD20" s="241"/>
      <c r="BE20" s="242"/>
      <c r="BF20" s="242"/>
      <c r="BG20" s="242"/>
      <c r="BH20" s="242"/>
      <c r="BI20" s="242"/>
      <c r="BJ20" s="242"/>
      <c r="BK20" s="242"/>
      <c r="BL20" s="242"/>
      <c r="BM20" s="242"/>
      <c r="BN20" s="242"/>
      <c r="BO20" s="242"/>
      <c r="BP20" s="242"/>
      <c r="BQ20" s="251">
        <v>14</v>
      </c>
      <c r="BR20" s="252"/>
      <c r="BS20" s="1012" t="s">
        <v>568</v>
      </c>
      <c r="BT20" s="1013"/>
      <c r="BU20" s="1013"/>
      <c r="BV20" s="1013"/>
      <c r="BW20" s="1013"/>
      <c r="BX20" s="1013"/>
      <c r="BY20" s="1013"/>
      <c r="BZ20" s="1013"/>
      <c r="CA20" s="1013"/>
      <c r="CB20" s="1013"/>
      <c r="CC20" s="1013"/>
      <c r="CD20" s="1013"/>
      <c r="CE20" s="1013"/>
      <c r="CF20" s="1013"/>
      <c r="CG20" s="1014"/>
      <c r="CH20" s="987">
        <v>-3</v>
      </c>
      <c r="CI20" s="988"/>
      <c r="CJ20" s="988"/>
      <c r="CK20" s="988"/>
      <c r="CL20" s="989"/>
      <c r="CM20" s="987">
        <v>10</v>
      </c>
      <c r="CN20" s="988"/>
      <c r="CO20" s="988"/>
      <c r="CP20" s="988"/>
      <c r="CQ20" s="989"/>
      <c r="CR20" s="987">
        <v>5</v>
      </c>
      <c r="CS20" s="988"/>
      <c r="CT20" s="988"/>
      <c r="CU20" s="988"/>
      <c r="CV20" s="989"/>
      <c r="CW20" s="987" t="s">
        <v>491</v>
      </c>
      <c r="CX20" s="988"/>
      <c r="CY20" s="988"/>
      <c r="CZ20" s="988"/>
      <c r="DA20" s="989"/>
      <c r="DB20" s="987" t="s">
        <v>491</v>
      </c>
      <c r="DC20" s="988"/>
      <c r="DD20" s="988"/>
      <c r="DE20" s="988"/>
      <c r="DF20" s="989"/>
      <c r="DG20" s="987" t="s">
        <v>491</v>
      </c>
      <c r="DH20" s="988"/>
      <c r="DI20" s="988"/>
      <c r="DJ20" s="988"/>
      <c r="DK20" s="989"/>
      <c r="DL20" s="987" t="s">
        <v>491</v>
      </c>
      <c r="DM20" s="988"/>
      <c r="DN20" s="988"/>
      <c r="DO20" s="988"/>
      <c r="DP20" s="989"/>
      <c r="DQ20" s="987" t="s">
        <v>491</v>
      </c>
      <c r="DR20" s="988"/>
      <c r="DS20" s="988"/>
      <c r="DT20" s="988"/>
      <c r="DU20" s="989"/>
      <c r="DV20" s="990"/>
      <c r="DW20" s="991"/>
      <c r="DX20" s="991"/>
      <c r="DY20" s="991"/>
      <c r="DZ20" s="992"/>
      <c r="EA20" s="243"/>
    </row>
    <row r="21" spans="1:131" s="244" customFormat="1" ht="26.25" customHeight="1" thickBot="1" x14ac:dyDescent="0.25">
      <c r="A21" s="250">
        <v>15</v>
      </c>
      <c r="B21" s="1041"/>
      <c r="C21" s="1042"/>
      <c r="D21" s="1042"/>
      <c r="E21" s="1042"/>
      <c r="F21" s="1042"/>
      <c r="G21" s="1042"/>
      <c r="H21" s="1042"/>
      <c r="I21" s="1042"/>
      <c r="J21" s="1042"/>
      <c r="K21" s="1042"/>
      <c r="L21" s="1042"/>
      <c r="M21" s="1042"/>
      <c r="N21" s="1042"/>
      <c r="O21" s="1042"/>
      <c r="P21" s="1043"/>
      <c r="Q21" s="1048"/>
      <c r="R21" s="1045"/>
      <c r="S21" s="1045"/>
      <c r="T21" s="1045"/>
      <c r="U21" s="1045"/>
      <c r="V21" s="1045"/>
      <c r="W21" s="1045"/>
      <c r="X21" s="1045"/>
      <c r="Y21" s="1045"/>
      <c r="Z21" s="1045"/>
      <c r="AA21" s="1045"/>
      <c r="AB21" s="1045"/>
      <c r="AC21" s="1045"/>
      <c r="AD21" s="1045"/>
      <c r="AE21" s="1049"/>
      <c r="AF21" s="1096"/>
      <c r="AG21" s="1097"/>
      <c r="AH21" s="1097"/>
      <c r="AI21" s="1097"/>
      <c r="AJ21" s="1098"/>
      <c r="AK21" s="1099"/>
      <c r="AL21" s="1100"/>
      <c r="AM21" s="1100"/>
      <c r="AN21" s="1100"/>
      <c r="AO21" s="1100"/>
      <c r="AP21" s="1100"/>
      <c r="AQ21" s="1100"/>
      <c r="AR21" s="1100"/>
      <c r="AS21" s="1100"/>
      <c r="AT21" s="1100"/>
      <c r="AU21" s="1094"/>
      <c r="AV21" s="1094"/>
      <c r="AW21" s="1094"/>
      <c r="AX21" s="1094"/>
      <c r="AY21" s="1095"/>
      <c r="AZ21" s="241"/>
      <c r="BA21" s="241"/>
      <c r="BB21" s="241"/>
      <c r="BC21" s="241"/>
      <c r="BD21" s="241"/>
      <c r="BE21" s="242"/>
      <c r="BF21" s="242"/>
      <c r="BG21" s="242"/>
      <c r="BH21" s="242"/>
      <c r="BI21" s="242"/>
      <c r="BJ21" s="242"/>
      <c r="BK21" s="242"/>
      <c r="BL21" s="242"/>
      <c r="BM21" s="242"/>
      <c r="BN21" s="242"/>
      <c r="BO21" s="242"/>
      <c r="BP21" s="242"/>
      <c r="BQ21" s="251">
        <v>15</v>
      </c>
      <c r="BR21" s="252"/>
      <c r="BS21" s="1012" t="s">
        <v>569</v>
      </c>
      <c r="BT21" s="1013"/>
      <c r="BU21" s="1013"/>
      <c r="BV21" s="1013"/>
      <c r="BW21" s="1013"/>
      <c r="BX21" s="1013"/>
      <c r="BY21" s="1013"/>
      <c r="BZ21" s="1013"/>
      <c r="CA21" s="1013"/>
      <c r="CB21" s="1013"/>
      <c r="CC21" s="1013"/>
      <c r="CD21" s="1013"/>
      <c r="CE21" s="1013"/>
      <c r="CF21" s="1013"/>
      <c r="CG21" s="1014"/>
      <c r="CH21" s="987">
        <v>-46</v>
      </c>
      <c r="CI21" s="988"/>
      <c r="CJ21" s="988"/>
      <c r="CK21" s="988"/>
      <c r="CL21" s="989"/>
      <c r="CM21" s="987">
        <v>3278</v>
      </c>
      <c r="CN21" s="988"/>
      <c r="CO21" s="988"/>
      <c r="CP21" s="988"/>
      <c r="CQ21" s="989"/>
      <c r="CR21" s="987">
        <v>750</v>
      </c>
      <c r="CS21" s="988"/>
      <c r="CT21" s="988"/>
      <c r="CU21" s="988"/>
      <c r="CV21" s="989"/>
      <c r="CW21" s="987">
        <v>339</v>
      </c>
      <c r="CX21" s="988"/>
      <c r="CY21" s="988"/>
      <c r="CZ21" s="988"/>
      <c r="DA21" s="989"/>
      <c r="DB21" s="987" t="s">
        <v>491</v>
      </c>
      <c r="DC21" s="988"/>
      <c r="DD21" s="988"/>
      <c r="DE21" s="988"/>
      <c r="DF21" s="989"/>
      <c r="DG21" s="987" t="s">
        <v>491</v>
      </c>
      <c r="DH21" s="988"/>
      <c r="DI21" s="988"/>
      <c r="DJ21" s="988"/>
      <c r="DK21" s="989"/>
      <c r="DL21" s="987" t="s">
        <v>491</v>
      </c>
      <c r="DM21" s="988"/>
      <c r="DN21" s="988"/>
      <c r="DO21" s="988"/>
      <c r="DP21" s="989"/>
      <c r="DQ21" s="987" t="s">
        <v>491</v>
      </c>
      <c r="DR21" s="988"/>
      <c r="DS21" s="988"/>
      <c r="DT21" s="988"/>
      <c r="DU21" s="989"/>
      <c r="DV21" s="990"/>
      <c r="DW21" s="991"/>
      <c r="DX21" s="991"/>
      <c r="DY21" s="991"/>
      <c r="DZ21" s="992"/>
      <c r="EA21" s="243"/>
    </row>
    <row r="22" spans="1:131" s="244" customFormat="1" ht="26.25" customHeight="1" x14ac:dyDescent="0.2">
      <c r="A22" s="250">
        <v>16</v>
      </c>
      <c r="B22" s="1085"/>
      <c r="C22" s="1086"/>
      <c r="D22" s="1086"/>
      <c r="E22" s="1086"/>
      <c r="F22" s="1086"/>
      <c r="G22" s="1086"/>
      <c r="H22" s="1086"/>
      <c r="I22" s="1086"/>
      <c r="J22" s="1086"/>
      <c r="K22" s="1086"/>
      <c r="L22" s="1086"/>
      <c r="M22" s="1086"/>
      <c r="N22" s="1086"/>
      <c r="O22" s="1086"/>
      <c r="P22" s="1087"/>
      <c r="Q22" s="1088"/>
      <c r="R22" s="1089"/>
      <c r="S22" s="1089"/>
      <c r="T22" s="1089"/>
      <c r="U22" s="1089"/>
      <c r="V22" s="1089"/>
      <c r="W22" s="1089"/>
      <c r="X22" s="1089"/>
      <c r="Y22" s="1089"/>
      <c r="Z22" s="1089"/>
      <c r="AA22" s="1089"/>
      <c r="AB22" s="1089"/>
      <c r="AC22" s="1089"/>
      <c r="AD22" s="1089"/>
      <c r="AE22" s="1090"/>
      <c r="AF22" s="1091"/>
      <c r="AG22" s="1092"/>
      <c r="AH22" s="1092"/>
      <c r="AI22" s="1092"/>
      <c r="AJ22" s="1093"/>
      <c r="AK22" s="1081"/>
      <c r="AL22" s="1082"/>
      <c r="AM22" s="1082"/>
      <c r="AN22" s="1082"/>
      <c r="AO22" s="1082"/>
      <c r="AP22" s="1082"/>
      <c r="AQ22" s="1082"/>
      <c r="AR22" s="1082"/>
      <c r="AS22" s="1082"/>
      <c r="AT22" s="1082"/>
      <c r="AU22" s="1083"/>
      <c r="AV22" s="1083"/>
      <c r="AW22" s="1083"/>
      <c r="AX22" s="1083"/>
      <c r="AY22" s="1084"/>
      <c r="AZ22" s="1032" t="s">
        <v>371</v>
      </c>
      <c r="BA22" s="1032"/>
      <c r="BB22" s="1032"/>
      <c r="BC22" s="1032"/>
      <c r="BD22" s="1033"/>
      <c r="BE22" s="242"/>
      <c r="BF22" s="242"/>
      <c r="BG22" s="242"/>
      <c r="BH22" s="242"/>
      <c r="BI22" s="242"/>
      <c r="BJ22" s="242"/>
      <c r="BK22" s="242"/>
      <c r="BL22" s="242"/>
      <c r="BM22" s="242"/>
      <c r="BN22" s="242"/>
      <c r="BO22" s="242"/>
      <c r="BP22" s="242"/>
      <c r="BQ22" s="251">
        <v>16</v>
      </c>
      <c r="BR22" s="252"/>
      <c r="BS22" s="1012" t="s">
        <v>570</v>
      </c>
      <c r="BT22" s="1013"/>
      <c r="BU22" s="1013"/>
      <c r="BV22" s="1013"/>
      <c r="BW22" s="1013"/>
      <c r="BX22" s="1013"/>
      <c r="BY22" s="1013"/>
      <c r="BZ22" s="1013"/>
      <c r="CA22" s="1013"/>
      <c r="CB22" s="1013"/>
      <c r="CC22" s="1013"/>
      <c r="CD22" s="1013"/>
      <c r="CE22" s="1013"/>
      <c r="CF22" s="1013"/>
      <c r="CG22" s="1014"/>
      <c r="CH22" s="987">
        <v>-1</v>
      </c>
      <c r="CI22" s="988"/>
      <c r="CJ22" s="988"/>
      <c r="CK22" s="988"/>
      <c r="CL22" s="989"/>
      <c r="CM22" s="987">
        <v>82</v>
      </c>
      <c r="CN22" s="988"/>
      <c r="CO22" s="988"/>
      <c r="CP22" s="988"/>
      <c r="CQ22" s="989"/>
      <c r="CR22" s="987">
        <v>15</v>
      </c>
      <c r="CS22" s="988"/>
      <c r="CT22" s="988"/>
      <c r="CU22" s="988"/>
      <c r="CV22" s="989"/>
      <c r="CW22" s="987">
        <v>19</v>
      </c>
      <c r="CX22" s="988"/>
      <c r="CY22" s="988"/>
      <c r="CZ22" s="988"/>
      <c r="DA22" s="989"/>
      <c r="DB22" s="987" t="s">
        <v>491</v>
      </c>
      <c r="DC22" s="988"/>
      <c r="DD22" s="988"/>
      <c r="DE22" s="988"/>
      <c r="DF22" s="989"/>
      <c r="DG22" s="987" t="s">
        <v>491</v>
      </c>
      <c r="DH22" s="988"/>
      <c r="DI22" s="988"/>
      <c r="DJ22" s="988"/>
      <c r="DK22" s="989"/>
      <c r="DL22" s="987" t="s">
        <v>491</v>
      </c>
      <c r="DM22" s="988"/>
      <c r="DN22" s="988"/>
      <c r="DO22" s="988"/>
      <c r="DP22" s="989"/>
      <c r="DQ22" s="987" t="s">
        <v>491</v>
      </c>
      <c r="DR22" s="988"/>
      <c r="DS22" s="988"/>
      <c r="DT22" s="988"/>
      <c r="DU22" s="989"/>
      <c r="DV22" s="990"/>
      <c r="DW22" s="991"/>
      <c r="DX22" s="991"/>
      <c r="DY22" s="991"/>
      <c r="DZ22" s="992"/>
      <c r="EA22" s="243"/>
    </row>
    <row r="23" spans="1:131" s="244" customFormat="1" ht="26.25" customHeight="1" thickBot="1" x14ac:dyDescent="0.25">
      <c r="A23" s="253" t="s">
        <v>372</v>
      </c>
      <c r="B23" s="942" t="s">
        <v>373</v>
      </c>
      <c r="C23" s="943"/>
      <c r="D23" s="943"/>
      <c r="E23" s="943"/>
      <c r="F23" s="943"/>
      <c r="G23" s="943"/>
      <c r="H23" s="943"/>
      <c r="I23" s="943"/>
      <c r="J23" s="943"/>
      <c r="K23" s="943"/>
      <c r="L23" s="943"/>
      <c r="M23" s="943"/>
      <c r="N23" s="943"/>
      <c r="O23" s="943"/>
      <c r="P23" s="944"/>
      <c r="Q23" s="1072">
        <v>573347</v>
      </c>
      <c r="R23" s="1073"/>
      <c r="S23" s="1073"/>
      <c r="T23" s="1073"/>
      <c r="U23" s="1073"/>
      <c r="V23" s="1073">
        <v>565642</v>
      </c>
      <c r="W23" s="1073"/>
      <c r="X23" s="1073"/>
      <c r="Y23" s="1073"/>
      <c r="Z23" s="1073"/>
      <c r="AA23" s="1073">
        <v>7705</v>
      </c>
      <c r="AB23" s="1073"/>
      <c r="AC23" s="1073"/>
      <c r="AD23" s="1073"/>
      <c r="AE23" s="1074"/>
      <c r="AF23" s="1075">
        <v>1676</v>
      </c>
      <c r="AG23" s="1073"/>
      <c r="AH23" s="1073"/>
      <c r="AI23" s="1073"/>
      <c r="AJ23" s="1076"/>
      <c r="AK23" s="1077"/>
      <c r="AL23" s="1078"/>
      <c r="AM23" s="1078"/>
      <c r="AN23" s="1078"/>
      <c r="AO23" s="1078"/>
      <c r="AP23" s="1073">
        <v>1077864</v>
      </c>
      <c r="AQ23" s="1073"/>
      <c r="AR23" s="1073"/>
      <c r="AS23" s="1073"/>
      <c r="AT23" s="1073"/>
      <c r="AU23" s="1079"/>
      <c r="AV23" s="1079"/>
      <c r="AW23" s="1079"/>
      <c r="AX23" s="1079"/>
      <c r="AY23" s="1080"/>
      <c r="AZ23" s="1069" t="s">
        <v>118</v>
      </c>
      <c r="BA23" s="1070"/>
      <c r="BB23" s="1070"/>
      <c r="BC23" s="1070"/>
      <c r="BD23" s="1071"/>
      <c r="BE23" s="242"/>
      <c r="BF23" s="242"/>
      <c r="BG23" s="242"/>
      <c r="BH23" s="242"/>
      <c r="BI23" s="242"/>
      <c r="BJ23" s="242"/>
      <c r="BK23" s="242"/>
      <c r="BL23" s="242"/>
      <c r="BM23" s="242"/>
      <c r="BN23" s="242"/>
      <c r="BO23" s="242"/>
      <c r="BP23" s="242"/>
      <c r="BQ23" s="251">
        <v>17</v>
      </c>
      <c r="BR23" s="252" t="s">
        <v>575</v>
      </c>
      <c r="BS23" s="1012" t="s">
        <v>571</v>
      </c>
      <c r="BT23" s="1013"/>
      <c r="BU23" s="1013"/>
      <c r="BV23" s="1013"/>
      <c r="BW23" s="1013"/>
      <c r="BX23" s="1013"/>
      <c r="BY23" s="1013"/>
      <c r="BZ23" s="1013"/>
      <c r="CA23" s="1013"/>
      <c r="CB23" s="1013"/>
      <c r="CC23" s="1013"/>
      <c r="CD23" s="1013"/>
      <c r="CE23" s="1013"/>
      <c r="CF23" s="1013"/>
      <c r="CG23" s="1014"/>
      <c r="CH23" s="987">
        <v>-77</v>
      </c>
      <c r="CI23" s="988"/>
      <c r="CJ23" s="988"/>
      <c r="CK23" s="988"/>
      <c r="CL23" s="989"/>
      <c r="CM23" s="987">
        <v>3408</v>
      </c>
      <c r="CN23" s="988"/>
      <c r="CO23" s="988"/>
      <c r="CP23" s="988"/>
      <c r="CQ23" s="989"/>
      <c r="CR23" s="987">
        <v>10</v>
      </c>
      <c r="CS23" s="988"/>
      <c r="CT23" s="988"/>
      <c r="CU23" s="988"/>
      <c r="CV23" s="989"/>
      <c r="CW23" s="987" t="s">
        <v>491</v>
      </c>
      <c r="CX23" s="988"/>
      <c r="CY23" s="988"/>
      <c r="CZ23" s="988"/>
      <c r="DA23" s="989"/>
      <c r="DB23" s="987" t="s">
        <v>491</v>
      </c>
      <c r="DC23" s="988"/>
      <c r="DD23" s="988"/>
      <c r="DE23" s="988"/>
      <c r="DF23" s="989"/>
      <c r="DG23" s="987">
        <v>8366</v>
      </c>
      <c r="DH23" s="988"/>
      <c r="DI23" s="988"/>
      <c r="DJ23" s="988"/>
      <c r="DK23" s="989"/>
      <c r="DL23" s="987" t="s">
        <v>491</v>
      </c>
      <c r="DM23" s="988"/>
      <c r="DN23" s="988"/>
      <c r="DO23" s="988"/>
      <c r="DP23" s="989"/>
      <c r="DQ23" s="987" t="s">
        <v>491</v>
      </c>
      <c r="DR23" s="988"/>
      <c r="DS23" s="988"/>
      <c r="DT23" s="988"/>
      <c r="DU23" s="989"/>
      <c r="DV23" s="990"/>
      <c r="DW23" s="991"/>
      <c r="DX23" s="991"/>
      <c r="DY23" s="991"/>
      <c r="DZ23" s="992"/>
      <c r="EA23" s="243"/>
    </row>
    <row r="24" spans="1:131" s="244" customFormat="1" ht="26.25" customHeight="1" x14ac:dyDescent="0.2">
      <c r="A24" s="1068" t="s">
        <v>374</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41"/>
      <c r="BA24" s="241"/>
      <c r="BB24" s="241"/>
      <c r="BC24" s="241"/>
      <c r="BD24" s="241"/>
      <c r="BE24" s="242"/>
      <c r="BF24" s="242"/>
      <c r="BG24" s="242"/>
      <c r="BH24" s="242"/>
      <c r="BI24" s="242"/>
      <c r="BJ24" s="242"/>
      <c r="BK24" s="242"/>
      <c r="BL24" s="242"/>
      <c r="BM24" s="242"/>
      <c r="BN24" s="242"/>
      <c r="BO24" s="242"/>
      <c r="BP24" s="242"/>
      <c r="BQ24" s="251">
        <v>18</v>
      </c>
      <c r="BR24" s="252"/>
      <c r="BS24" s="1012" t="s">
        <v>572</v>
      </c>
      <c r="BT24" s="1013"/>
      <c r="BU24" s="1013"/>
      <c r="BV24" s="1013"/>
      <c r="BW24" s="1013"/>
      <c r="BX24" s="1013"/>
      <c r="BY24" s="1013"/>
      <c r="BZ24" s="1013"/>
      <c r="CA24" s="1013"/>
      <c r="CB24" s="1013"/>
      <c r="CC24" s="1013"/>
      <c r="CD24" s="1013"/>
      <c r="CE24" s="1013"/>
      <c r="CF24" s="1013"/>
      <c r="CG24" s="1014"/>
      <c r="CH24" s="987">
        <v>443</v>
      </c>
      <c r="CI24" s="988"/>
      <c r="CJ24" s="988"/>
      <c r="CK24" s="988"/>
      <c r="CL24" s="989"/>
      <c r="CM24" s="987">
        <v>7360</v>
      </c>
      <c r="CN24" s="988"/>
      <c r="CO24" s="988"/>
      <c r="CP24" s="988"/>
      <c r="CQ24" s="989"/>
      <c r="CR24" s="987">
        <v>3077</v>
      </c>
      <c r="CS24" s="988"/>
      <c r="CT24" s="988"/>
      <c r="CU24" s="988"/>
      <c r="CV24" s="989"/>
      <c r="CW24" s="987" t="s">
        <v>491</v>
      </c>
      <c r="CX24" s="988"/>
      <c r="CY24" s="988"/>
      <c r="CZ24" s="988"/>
      <c r="DA24" s="989"/>
      <c r="DB24" s="987" t="s">
        <v>491</v>
      </c>
      <c r="DC24" s="988"/>
      <c r="DD24" s="988"/>
      <c r="DE24" s="988"/>
      <c r="DF24" s="989"/>
      <c r="DG24" s="987" t="s">
        <v>491</v>
      </c>
      <c r="DH24" s="988"/>
      <c r="DI24" s="988"/>
      <c r="DJ24" s="988"/>
      <c r="DK24" s="989"/>
      <c r="DL24" s="987" t="s">
        <v>491</v>
      </c>
      <c r="DM24" s="988"/>
      <c r="DN24" s="988"/>
      <c r="DO24" s="988"/>
      <c r="DP24" s="989"/>
      <c r="DQ24" s="987" t="s">
        <v>491</v>
      </c>
      <c r="DR24" s="988"/>
      <c r="DS24" s="988"/>
      <c r="DT24" s="988"/>
      <c r="DU24" s="989"/>
      <c r="DV24" s="990"/>
      <c r="DW24" s="991"/>
      <c r="DX24" s="991"/>
      <c r="DY24" s="991"/>
      <c r="DZ24" s="992"/>
      <c r="EA24" s="243"/>
    </row>
    <row r="25" spans="1:131" s="236" customFormat="1" ht="26.25" customHeight="1" thickBot="1" x14ac:dyDescent="0.25">
      <c r="A25" s="1067" t="s">
        <v>375</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41"/>
      <c r="BK25" s="241"/>
      <c r="BL25" s="241"/>
      <c r="BM25" s="241"/>
      <c r="BN25" s="241"/>
      <c r="BO25" s="254"/>
      <c r="BP25" s="254"/>
      <c r="BQ25" s="251">
        <v>19</v>
      </c>
      <c r="BR25" s="252"/>
      <c r="BS25" s="1012" t="s">
        <v>573</v>
      </c>
      <c r="BT25" s="1013"/>
      <c r="BU25" s="1013"/>
      <c r="BV25" s="1013"/>
      <c r="BW25" s="1013"/>
      <c r="BX25" s="1013"/>
      <c r="BY25" s="1013"/>
      <c r="BZ25" s="1013"/>
      <c r="CA25" s="1013"/>
      <c r="CB25" s="1013"/>
      <c r="CC25" s="1013"/>
      <c r="CD25" s="1013"/>
      <c r="CE25" s="1013"/>
      <c r="CF25" s="1013"/>
      <c r="CG25" s="1014"/>
      <c r="CH25" s="987">
        <v>0</v>
      </c>
      <c r="CI25" s="988"/>
      <c r="CJ25" s="988"/>
      <c r="CK25" s="988"/>
      <c r="CL25" s="989"/>
      <c r="CM25" s="987">
        <v>20329</v>
      </c>
      <c r="CN25" s="988"/>
      <c r="CO25" s="988"/>
      <c r="CP25" s="988"/>
      <c r="CQ25" s="989"/>
      <c r="CR25" s="987">
        <v>20329</v>
      </c>
      <c r="CS25" s="988"/>
      <c r="CT25" s="988"/>
      <c r="CU25" s="988"/>
      <c r="CV25" s="989"/>
      <c r="CW25" s="987" t="s">
        <v>491</v>
      </c>
      <c r="CX25" s="988"/>
      <c r="CY25" s="988"/>
      <c r="CZ25" s="988"/>
      <c r="DA25" s="989"/>
      <c r="DB25" s="987" t="s">
        <v>491</v>
      </c>
      <c r="DC25" s="988"/>
      <c r="DD25" s="988"/>
      <c r="DE25" s="988"/>
      <c r="DF25" s="989"/>
      <c r="DG25" s="987" t="s">
        <v>491</v>
      </c>
      <c r="DH25" s="988"/>
      <c r="DI25" s="988"/>
      <c r="DJ25" s="988"/>
      <c r="DK25" s="989"/>
      <c r="DL25" s="987" t="s">
        <v>491</v>
      </c>
      <c r="DM25" s="988"/>
      <c r="DN25" s="988"/>
      <c r="DO25" s="988"/>
      <c r="DP25" s="989"/>
      <c r="DQ25" s="987" t="s">
        <v>491</v>
      </c>
      <c r="DR25" s="988"/>
      <c r="DS25" s="988"/>
      <c r="DT25" s="988"/>
      <c r="DU25" s="989"/>
      <c r="DV25" s="990"/>
      <c r="DW25" s="991"/>
      <c r="DX25" s="991"/>
      <c r="DY25" s="991"/>
      <c r="DZ25" s="992"/>
      <c r="EA25" s="235"/>
    </row>
    <row r="26" spans="1:131" s="236" customFormat="1" ht="26.25" customHeight="1" x14ac:dyDescent="0.2">
      <c r="A26" s="993" t="s">
        <v>342</v>
      </c>
      <c r="B26" s="994"/>
      <c r="C26" s="994"/>
      <c r="D26" s="994"/>
      <c r="E26" s="994"/>
      <c r="F26" s="994"/>
      <c r="G26" s="994"/>
      <c r="H26" s="994"/>
      <c r="I26" s="994"/>
      <c r="J26" s="994"/>
      <c r="K26" s="994"/>
      <c r="L26" s="994"/>
      <c r="M26" s="994"/>
      <c r="N26" s="994"/>
      <c r="O26" s="994"/>
      <c r="P26" s="995"/>
      <c r="Q26" s="999" t="s">
        <v>376</v>
      </c>
      <c r="R26" s="1000"/>
      <c r="S26" s="1000"/>
      <c r="T26" s="1000"/>
      <c r="U26" s="1001"/>
      <c r="V26" s="999" t="s">
        <v>377</v>
      </c>
      <c r="W26" s="1000"/>
      <c r="X26" s="1000"/>
      <c r="Y26" s="1000"/>
      <c r="Z26" s="1001"/>
      <c r="AA26" s="999" t="s">
        <v>378</v>
      </c>
      <c r="AB26" s="1000"/>
      <c r="AC26" s="1000"/>
      <c r="AD26" s="1000"/>
      <c r="AE26" s="1000"/>
      <c r="AF26" s="1063" t="s">
        <v>379</v>
      </c>
      <c r="AG26" s="1006"/>
      <c r="AH26" s="1006"/>
      <c r="AI26" s="1006"/>
      <c r="AJ26" s="1064"/>
      <c r="AK26" s="1000" t="s">
        <v>380</v>
      </c>
      <c r="AL26" s="1000"/>
      <c r="AM26" s="1000"/>
      <c r="AN26" s="1000"/>
      <c r="AO26" s="1001"/>
      <c r="AP26" s="999" t="s">
        <v>381</v>
      </c>
      <c r="AQ26" s="1000"/>
      <c r="AR26" s="1000"/>
      <c r="AS26" s="1000"/>
      <c r="AT26" s="1001"/>
      <c r="AU26" s="999" t="s">
        <v>382</v>
      </c>
      <c r="AV26" s="1000"/>
      <c r="AW26" s="1000"/>
      <c r="AX26" s="1000"/>
      <c r="AY26" s="1001"/>
      <c r="AZ26" s="999" t="s">
        <v>383</v>
      </c>
      <c r="BA26" s="1000"/>
      <c r="BB26" s="1000"/>
      <c r="BC26" s="1000"/>
      <c r="BD26" s="1001"/>
      <c r="BE26" s="999" t="s">
        <v>349</v>
      </c>
      <c r="BF26" s="1000"/>
      <c r="BG26" s="1000"/>
      <c r="BH26" s="1000"/>
      <c r="BI26" s="1015"/>
      <c r="BJ26" s="241"/>
      <c r="BK26" s="241"/>
      <c r="BL26" s="241"/>
      <c r="BM26" s="241"/>
      <c r="BN26" s="241"/>
      <c r="BO26" s="254"/>
      <c r="BP26" s="254"/>
      <c r="BQ26" s="251">
        <v>20</v>
      </c>
      <c r="BR26" s="252"/>
      <c r="BS26" s="1012" t="s">
        <v>574</v>
      </c>
      <c r="BT26" s="1013"/>
      <c r="BU26" s="1013"/>
      <c r="BV26" s="1013"/>
      <c r="BW26" s="1013"/>
      <c r="BX26" s="1013"/>
      <c r="BY26" s="1013"/>
      <c r="BZ26" s="1013"/>
      <c r="CA26" s="1013"/>
      <c r="CB26" s="1013"/>
      <c r="CC26" s="1013"/>
      <c r="CD26" s="1013"/>
      <c r="CE26" s="1013"/>
      <c r="CF26" s="1013"/>
      <c r="CG26" s="1014"/>
      <c r="CH26" s="987">
        <v>-2</v>
      </c>
      <c r="CI26" s="988"/>
      <c r="CJ26" s="988"/>
      <c r="CK26" s="988"/>
      <c r="CL26" s="989"/>
      <c r="CM26" s="987">
        <v>808</v>
      </c>
      <c r="CN26" s="988"/>
      <c r="CO26" s="988"/>
      <c r="CP26" s="988"/>
      <c r="CQ26" s="989"/>
      <c r="CR26" s="987">
        <v>562</v>
      </c>
      <c r="CS26" s="988"/>
      <c r="CT26" s="988"/>
      <c r="CU26" s="988"/>
      <c r="CV26" s="989"/>
      <c r="CW26" s="987" t="s">
        <v>491</v>
      </c>
      <c r="CX26" s="988"/>
      <c r="CY26" s="988"/>
      <c r="CZ26" s="988"/>
      <c r="DA26" s="989"/>
      <c r="DB26" s="987" t="s">
        <v>491</v>
      </c>
      <c r="DC26" s="988"/>
      <c r="DD26" s="988"/>
      <c r="DE26" s="988"/>
      <c r="DF26" s="989"/>
      <c r="DG26" s="987" t="s">
        <v>491</v>
      </c>
      <c r="DH26" s="988"/>
      <c r="DI26" s="988"/>
      <c r="DJ26" s="988"/>
      <c r="DK26" s="989"/>
      <c r="DL26" s="987" t="s">
        <v>491</v>
      </c>
      <c r="DM26" s="988"/>
      <c r="DN26" s="988"/>
      <c r="DO26" s="988"/>
      <c r="DP26" s="989"/>
      <c r="DQ26" s="987" t="s">
        <v>491</v>
      </c>
      <c r="DR26" s="988"/>
      <c r="DS26" s="988"/>
      <c r="DT26" s="988"/>
      <c r="DU26" s="989"/>
      <c r="DV26" s="990"/>
      <c r="DW26" s="991"/>
      <c r="DX26" s="991"/>
      <c r="DY26" s="991"/>
      <c r="DZ26" s="992"/>
      <c r="EA26" s="235"/>
    </row>
    <row r="27" spans="1:131" s="236" customFormat="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5"/>
      <c r="AG27" s="1009"/>
      <c r="AH27" s="1009"/>
      <c r="AI27" s="1009"/>
      <c r="AJ27" s="106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4"/>
      <c r="BP27" s="254"/>
      <c r="BQ27" s="251">
        <v>21</v>
      </c>
      <c r="BR27" s="252"/>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35"/>
    </row>
    <row r="28" spans="1:131" s="236" customFormat="1" ht="26.25" customHeight="1" thickTop="1" x14ac:dyDescent="0.2">
      <c r="A28" s="255">
        <v>1</v>
      </c>
      <c r="B28" s="1054" t="s">
        <v>384</v>
      </c>
      <c r="C28" s="1055"/>
      <c r="D28" s="1055"/>
      <c r="E28" s="1055"/>
      <c r="F28" s="1055"/>
      <c r="G28" s="1055"/>
      <c r="H28" s="1055"/>
      <c r="I28" s="1055"/>
      <c r="J28" s="1055"/>
      <c r="K28" s="1055"/>
      <c r="L28" s="1055"/>
      <c r="M28" s="1055"/>
      <c r="N28" s="1055"/>
      <c r="O28" s="1055"/>
      <c r="P28" s="1056"/>
      <c r="Q28" s="1057">
        <v>13683</v>
      </c>
      <c r="R28" s="1058"/>
      <c r="S28" s="1058"/>
      <c r="T28" s="1058"/>
      <c r="U28" s="1058"/>
      <c r="V28" s="1058">
        <v>13539</v>
      </c>
      <c r="W28" s="1058"/>
      <c r="X28" s="1058"/>
      <c r="Y28" s="1058"/>
      <c r="Z28" s="1058"/>
      <c r="AA28" s="1058">
        <v>144</v>
      </c>
      <c r="AB28" s="1058"/>
      <c r="AC28" s="1058"/>
      <c r="AD28" s="1058"/>
      <c r="AE28" s="1059"/>
      <c r="AF28" s="1060">
        <v>144</v>
      </c>
      <c r="AG28" s="1058"/>
      <c r="AH28" s="1058"/>
      <c r="AI28" s="1058"/>
      <c r="AJ28" s="1061"/>
      <c r="AK28" s="1062" t="s">
        <v>491</v>
      </c>
      <c r="AL28" s="1050"/>
      <c r="AM28" s="1050"/>
      <c r="AN28" s="1050"/>
      <c r="AO28" s="1050"/>
      <c r="AP28" s="1050" t="s">
        <v>491</v>
      </c>
      <c r="AQ28" s="1050"/>
      <c r="AR28" s="1050"/>
      <c r="AS28" s="1050"/>
      <c r="AT28" s="1050"/>
      <c r="AU28" s="1050" t="s">
        <v>491</v>
      </c>
      <c r="AV28" s="1050"/>
      <c r="AW28" s="1050"/>
      <c r="AX28" s="1050"/>
      <c r="AY28" s="1050"/>
      <c r="AZ28" s="1051" t="s">
        <v>491</v>
      </c>
      <c r="BA28" s="1051"/>
      <c r="BB28" s="1051"/>
      <c r="BC28" s="1051"/>
      <c r="BD28" s="1051"/>
      <c r="BE28" s="1052"/>
      <c r="BF28" s="1052"/>
      <c r="BG28" s="1052"/>
      <c r="BH28" s="1052"/>
      <c r="BI28" s="1053"/>
      <c r="BJ28" s="241"/>
      <c r="BK28" s="241"/>
      <c r="BL28" s="241"/>
      <c r="BM28" s="241"/>
      <c r="BN28" s="241"/>
      <c r="BO28" s="254"/>
      <c r="BP28" s="254"/>
      <c r="BQ28" s="251">
        <v>22</v>
      </c>
      <c r="BR28" s="252"/>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35"/>
    </row>
    <row r="29" spans="1:131" s="236" customFormat="1" ht="26.25" customHeight="1" x14ac:dyDescent="0.2">
      <c r="A29" s="255">
        <v>2</v>
      </c>
      <c r="B29" s="1041" t="s">
        <v>385</v>
      </c>
      <c r="C29" s="1042"/>
      <c r="D29" s="1042"/>
      <c r="E29" s="1042"/>
      <c r="F29" s="1042"/>
      <c r="G29" s="1042"/>
      <c r="H29" s="1042"/>
      <c r="I29" s="1042"/>
      <c r="J29" s="1042"/>
      <c r="K29" s="1042"/>
      <c r="L29" s="1042"/>
      <c r="M29" s="1042"/>
      <c r="N29" s="1042"/>
      <c r="O29" s="1042"/>
      <c r="P29" s="1043"/>
      <c r="Q29" s="1048">
        <v>127006</v>
      </c>
      <c r="R29" s="1045"/>
      <c r="S29" s="1045"/>
      <c r="T29" s="1045"/>
      <c r="U29" s="1045"/>
      <c r="V29" s="1045">
        <v>126215</v>
      </c>
      <c r="W29" s="1045"/>
      <c r="X29" s="1045"/>
      <c r="Y29" s="1045"/>
      <c r="Z29" s="1045"/>
      <c r="AA29" s="1045">
        <v>792</v>
      </c>
      <c r="AB29" s="1045"/>
      <c r="AC29" s="1045"/>
      <c r="AD29" s="1045"/>
      <c r="AE29" s="1049"/>
      <c r="AF29" s="1044">
        <v>792</v>
      </c>
      <c r="AG29" s="1045"/>
      <c r="AH29" s="1045"/>
      <c r="AI29" s="1045"/>
      <c r="AJ29" s="1046"/>
      <c r="AK29" s="978">
        <v>7979</v>
      </c>
      <c r="AL29" s="969"/>
      <c r="AM29" s="969"/>
      <c r="AN29" s="969"/>
      <c r="AO29" s="969"/>
      <c r="AP29" s="969" t="s">
        <v>491</v>
      </c>
      <c r="AQ29" s="969"/>
      <c r="AR29" s="969"/>
      <c r="AS29" s="969"/>
      <c r="AT29" s="969"/>
      <c r="AU29" s="969" t="s">
        <v>491</v>
      </c>
      <c r="AV29" s="969"/>
      <c r="AW29" s="969"/>
      <c r="AX29" s="969"/>
      <c r="AY29" s="969"/>
      <c r="AZ29" s="1047" t="s">
        <v>491</v>
      </c>
      <c r="BA29" s="1047"/>
      <c r="BB29" s="1047"/>
      <c r="BC29" s="1047"/>
      <c r="BD29" s="1047"/>
      <c r="BE29" s="1039"/>
      <c r="BF29" s="1039"/>
      <c r="BG29" s="1039"/>
      <c r="BH29" s="1039"/>
      <c r="BI29" s="1040"/>
      <c r="BJ29" s="241"/>
      <c r="BK29" s="241"/>
      <c r="BL29" s="241"/>
      <c r="BM29" s="241"/>
      <c r="BN29" s="241"/>
      <c r="BO29" s="254"/>
      <c r="BP29" s="254"/>
      <c r="BQ29" s="251">
        <v>23</v>
      </c>
      <c r="BR29" s="252"/>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35"/>
    </row>
    <row r="30" spans="1:131" s="236" customFormat="1" ht="26.25" customHeight="1" x14ac:dyDescent="0.2">
      <c r="A30" s="255">
        <v>3</v>
      </c>
      <c r="B30" s="1041" t="s">
        <v>386</v>
      </c>
      <c r="C30" s="1042"/>
      <c r="D30" s="1042"/>
      <c r="E30" s="1042"/>
      <c r="F30" s="1042"/>
      <c r="G30" s="1042"/>
      <c r="H30" s="1042"/>
      <c r="I30" s="1042"/>
      <c r="J30" s="1042"/>
      <c r="K30" s="1042"/>
      <c r="L30" s="1042"/>
      <c r="M30" s="1042"/>
      <c r="N30" s="1042"/>
      <c r="O30" s="1042"/>
      <c r="P30" s="1043"/>
      <c r="Q30" s="1048">
        <v>11321</v>
      </c>
      <c r="R30" s="1045"/>
      <c r="S30" s="1045"/>
      <c r="T30" s="1045"/>
      <c r="U30" s="1045"/>
      <c r="V30" s="1045">
        <v>8782</v>
      </c>
      <c r="W30" s="1045"/>
      <c r="X30" s="1045"/>
      <c r="Y30" s="1045"/>
      <c r="Z30" s="1045"/>
      <c r="AA30" s="1045">
        <v>2539</v>
      </c>
      <c r="AB30" s="1045"/>
      <c r="AC30" s="1045"/>
      <c r="AD30" s="1045"/>
      <c r="AE30" s="1049"/>
      <c r="AF30" s="1044">
        <v>22689</v>
      </c>
      <c r="AG30" s="1045"/>
      <c r="AH30" s="1045"/>
      <c r="AI30" s="1045"/>
      <c r="AJ30" s="1046"/>
      <c r="AK30" s="978" t="s">
        <v>491</v>
      </c>
      <c r="AL30" s="969"/>
      <c r="AM30" s="969"/>
      <c r="AN30" s="969"/>
      <c r="AO30" s="969"/>
      <c r="AP30" s="969">
        <v>25599</v>
      </c>
      <c r="AQ30" s="969"/>
      <c r="AR30" s="969"/>
      <c r="AS30" s="969"/>
      <c r="AT30" s="969"/>
      <c r="AU30" s="969" t="s">
        <v>491</v>
      </c>
      <c r="AV30" s="969"/>
      <c r="AW30" s="969"/>
      <c r="AX30" s="969"/>
      <c r="AY30" s="969"/>
      <c r="AZ30" s="1047" t="s">
        <v>491</v>
      </c>
      <c r="BA30" s="1047"/>
      <c r="BB30" s="1047"/>
      <c r="BC30" s="1047"/>
      <c r="BD30" s="1047"/>
      <c r="BE30" s="1039" t="s">
        <v>387</v>
      </c>
      <c r="BF30" s="1039"/>
      <c r="BG30" s="1039"/>
      <c r="BH30" s="1039"/>
      <c r="BI30" s="1040"/>
      <c r="BJ30" s="241"/>
      <c r="BK30" s="241"/>
      <c r="BL30" s="241"/>
      <c r="BM30" s="241"/>
      <c r="BN30" s="241"/>
      <c r="BO30" s="254"/>
      <c r="BP30" s="254"/>
      <c r="BQ30" s="251">
        <v>24</v>
      </c>
      <c r="BR30" s="252"/>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35"/>
    </row>
    <row r="31" spans="1:131" s="236" customFormat="1" ht="26.25" customHeight="1" x14ac:dyDescent="0.2">
      <c r="A31" s="255">
        <v>4</v>
      </c>
      <c r="B31" s="1041" t="s">
        <v>388</v>
      </c>
      <c r="C31" s="1042"/>
      <c r="D31" s="1042"/>
      <c r="E31" s="1042"/>
      <c r="F31" s="1042"/>
      <c r="G31" s="1042"/>
      <c r="H31" s="1042"/>
      <c r="I31" s="1042"/>
      <c r="J31" s="1042"/>
      <c r="K31" s="1042"/>
      <c r="L31" s="1042"/>
      <c r="M31" s="1042"/>
      <c r="N31" s="1042"/>
      <c r="O31" s="1042"/>
      <c r="P31" s="1043"/>
      <c r="Q31" s="1048">
        <v>12191</v>
      </c>
      <c r="R31" s="1045"/>
      <c r="S31" s="1045"/>
      <c r="T31" s="1045"/>
      <c r="U31" s="1045"/>
      <c r="V31" s="1045">
        <v>7728</v>
      </c>
      <c r="W31" s="1045"/>
      <c r="X31" s="1045"/>
      <c r="Y31" s="1045"/>
      <c r="Z31" s="1045"/>
      <c r="AA31" s="1045">
        <v>4463</v>
      </c>
      <c r="AB31" s="1045"/>
      <c r="AC31" s="1045"/>
      <c r="AD31" s="1045"/>
      <c r="AE31" s="1049"/>
      <c r="AF31" s="1044">
        <v>4353</v>
      </c>
      <c r="AG31" s="1045"/>
      <c r="AH31" s="1045"/>
      <c r="AI31" s="1045"/>
      <c r="AJ31" s="1046"/>
      <c r="AK31" s="978" t="s">
        <v>491</v>
      </c>
      <c r="AL31" s="969"/>
      <c r="AM31" s="969"/>
      <c r="AN31" s="969"/>
      <c r="AO31" s="969"/>
      <c r="AP31" s="969">
        <v>21415</v>
      </c>
      <c r="AQ31" s="969"/>
      <c r="AR31" s="969"/>
      <c r="AS31" s="969"/>
      <c r="AT31" s="969"/>
      <c r="AU31" s="969">
        <v>450</v>
      </c>
      <c r="AV31" s="969"/>
      <c r="AW31" s="969"/>
      <c r="AX31" s="969"/>
      <c r="AY31" s="969"/>
      <c r="AZ31" s="1047" t="s">
        <v>491</v>
      </c>
      <c r="BA31" s="1047"/>
      <c r="BB31" s="1047"/>
      <c r="BC31" s="1047"/>
      <c r="BD31" s="1047"/>
      <c r="BE31" s="1039" t="s">
        <v>389</v>
      </c>
      <c r="BF31" s="1039"/>
      <c r="BG31" s="1039"/>
      <c r="BH31" s="1039"/>
      <c r="BI31" s="1040"/>
      <c r="BJ31" s="241"/>
      <c r="BK31" s="241"/>
      <c r="BL31" s="241"/>
      <c r="BM31" s="241"/>
      <c r="BN31" s="241"/>
      <c r="BO31" s="254"/>
      <c r="BP31" s="254"/>
      <c r="BQ31" s="251">
        <v>25</v>
      </c>
      <c r="BR31" s="252"/>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35"/>
    </row>
    <row r="32" spans="1:131" s="236" customFormat="1" ht="26.25" customHeight="1" x14ac:dyDescent="0.2">
      <c r="A32" s="255">
        <v>5</v>
      </c>
      <c r="B32" s="1041" t="s">
        <v>390</v>
      </c>
      <c r="C32" s="1042"/>
      <c r="D32" s="1042"/>
      <c r="E32" s="1042"/>
      <c r="F32" s="1042"/>
      <c r="G32" s="1042"/>
      <c r="H32" s="1042"/>
      <c r="I32" s="1042"/>
      <c r="J32" s="1042"/>
      <c r="K32" s="1042"/>
      <c r="L32" s="1042"/>
      <c r="M32" s="1042"/>
      <c r="N32" s="1042"/>
      <c r="O32" s="1042"/>
      <c r="P32" s="1043"/>
      <c r="Q32" s="1048">
        <v>590</v>
      </c>
      <c r="R32" s="1045"/>
      <c r="S32" s="1045"/>
      <c r="T32" s="1045"/>
      <c r="U32" s="1045"/>
      <c r="V32" s="1045">
        <v>580</v>
      </c>
      <c r="W32" s="1045"/>
      <c r="X32" s="1045"/>
      <c r="Y32" s="1045"/>
      <c r="Z32" s="1045"/>
      <c r="AA32" s="1045">
        <v>10</v>
      </c>
      <c r="AB32" s="1045"/>
      <c r="AC32" s="1045"/>
      <c r="AD32" s="1045"/>
      <c r="AE32" s="1049"/>
      <c r="AF32" s="1044">
        <v>11</v>
      </c>
      <c r="AG32" s="1045"/>
      <c r="AH32" s="1045"/>
      <c r="AI32" s="1045"/>
      <c r="AJ32" s="1046"/>
      <c r="AK32" s="978">
        <v>47</v>
      </c>
      <c r="AL32" s="969"/>
      <c r="AM32" s="969"/>
      <c r="AN32" s="969"/>
      <c r="AO32" s="969"/>
      <c r="AP32" s="969">
        <v>288</v>
      </c>
      <c r="AQ32" s="969"/>
      <c r="AR32" s="969"/>
      <c r="AS32" s="969"/>
      <c r="AT32" s="969"/>
      <c r="AU32" s="969">
        <v>148</v>
      </c>
      <c r="AV32" s="969"/>
      <c r="AW32" s="969"/>
      <c r="AX32" s="969"/>
      <c r="AY32" s="969"/>
      <c r="AZ32" s="1047" t="s">
        <v>491</v>
      </c>
      <c r="BA32" s="1047"/>
      <c r="BB32" s="1047"/>
      <c r="BC32" s="1047"/>
      <c r="BD32" s="1047"/>
      <c r="BE32" s="1039" t="s">
        <v>391</v>
      </c>
      <c r="BF32" s="1039"/>
      <c r="BG32" s="1039"/>
      <c r="BH32" s="1039"/>
      <c r="BI32" s="1040"/>
      <c r="BJ32" s="241"/>
      <c r="BK32" s="241"/>
      <c r="BL32" s="241"/>
      <c r="BM32" s="241"/>
      <c r="BN32" s="241"/>
      <c r="BO32" s="254"/>
      <c r="BP32" s="254"/>
      <c r="BQ32" s="251">
        <v>26</v>
      </c>
      <c r="BR32" s="252"/>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35"/>
    </row>
    <row r="33" spans="1:131" s="236" customFormat="1" ht="26.25" customHeight="1" x14ac:dyDescent="0.2">
      <c r="A33" s="255">
        <v>6</v>
      </c>
      <c r="B33" s="1041"/>
      <c r="C33" s="1042"/>
      <c r="D33" s="1042"/>
      <c r="E33" s="1042"/>
      <c r="F33" s="1042"/>
      <c r="G33" s="1042"/>
      <c r="H33" s="1042"/>
      <c r="I33" s="1042"/>
      <c r="J33" s="1042"/>
      <c r="K33" s="1042"/>
      <c r="L33" s="1042"/>
      <c r="M33" s="1042"/>
      <c r="N33" s="1042"/>
      <c r="O33" s="1042"/>
      <c r="P33" s="1043"/>
      <c r="Q33" s="1048"/>
      <c r="R33" s="1045"/>
      <c r="S33" s="1045"/>
      <c r="T33" s="1045"/>
      <c r="U33" s="1045"/>
      <c r="V33" s="1045"/>
      <c r="W33" s="1045"/>
      <c r="X33" s="1045"/>
      <c r="Y33" s="1045"/>
      <c r="Z33" s="1045"/>
      <c r="AA33" s="1045"/>
      <c r="AB33" s="1045"/>
      <c r="AC33" s="1045"/>
      <c r="AD33" s="1045"/>
      <c r="AE33" s="1049"/>
      <c r="AF33" s="1044"/>
      <c r="AG33" s="1045"/>
      <c r="AH33" s="1045"/>
      <c r="AI33" s="1045"/>
      <c r="AJ33" s="1046"/>
      <c r="AK33" s="978"/>
      <c r="AL33" s="969"/>
      <c r="AM33" s="969"/>
      <c r="AN33" s="969"/>
      <c r="AO33" s="969"/>
      <c r="AP33" s="969"/>
      <c r="AQ33" s="969"/>
      <c r="AR33" s="969"/>
      <c r="AS33" s="969"/>
      <c r="AT33" s="969"/>
      <c r="AU33" s="969"/>
      <c r="AV33" s="969"/>
      <c r="AW33" s="969"/>
      <c r="AX33" s="969"/>
      <c r="AY33" s="969"/>
      <c r="AZ33" s="1047"/>
      <c r="BA33" s="1047"/>
      <c r="BB33" s="1047"/>
      <c r="BC33" s="1047"/>
      <c r="BD33" s="1047"/>
      <c r="BE33" s="1039"/>
      <c r="BF33" s="1039"/>
      <c r="BG33" s="1039"/>
      <c r="BH33" s="1039"/>
      <c r="BI33" s="1040"/>
      <c r="BJ33" s="241"/>
      <c r="BK33" s="241"/>
      <c r="BL33" s="241"/>
      <c r="BM33" s="241"/>
      <c r="BN33" s="241"/>
      <c r="BO33" s="254"/>
      <c r="BP33" s="254"/>
      <c r="BQ33" s="251">
        <v>27</v>
      </c>
      <c r="BR33" s="252"/>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35"/>
    </row>
    <row r="34" spans="1:131" s="236" customFormat="1" ht="26.25" customHeight="1" x14ac:dyDescent="0.2">
      <c r="A34" s="255">
        <v>7</v>
      </c>
      <c r="B34" s="1041"/>
      <c r="C34" s="1042"/>
      <c r="D34" s="1042"/>
      <c r="E34" s="1042"/>
      <c r="F34" s="1042"/>
      <c r="G34" s="1042"/>
      <c r="H34" s="1042"/>
      <c r="I34" s="1042"/>
      <c r="J34" s="1042"/>
      <c r="K34" s="1042"/>
      <c r="L34" s="1042"/>
      <c r="M34" s="1042"/>
      <c r="N34" s="1042"/>
      <c r="O34" s="1042"/>
      <c r="P34" s="1043"/>
      <c r="Q34" s="1048"/>
      <c r="R34" s="1045"/>
      <c r="S34" s="1045"/>
      <c r="T34" s="1045"/>
      <c r="U34" s="1045"/>
      <c r="V34" s="1045"/>
      <c r="W34" s="1045"/>
      <c r="X34" s="1045"/>
      <c r="Y34" s="1045"/>
      <c r="Z34" s="1045"/>
      <c r="AA34" s="1045"/>
      <c r="AB34" s="1045"/>
      <c r="AC34" s="1045"/>
      <c r="AD34" s="1045"/>
      <c r="AE34" s="1049"/>
      <c r="AF34" s="1044"/>
      <c r="AG34" s="1045"/>
      <c r="AH34" s="1045"/>
      <c r="AI34" s="1045"/>
      <c r="AJ34" s="1046"/>
      <c r="AK34" s="978"/>
      <c r="AL34" s="969"/>
      <c r="AM34" s="969"/>
      <c r="AN34" s="969"/>
      <c r="AO34" s="969"/>
      <c r="AP34" s="969"/>
      <c r="AQ34" s="969"/>
      <c r="AR34" s="969"/>
      <c r="AS34" s="969"/>
      <c r="AT34" s="969"/>
      <c r="AU34" s="969"/>
      <c r="AV34" s="969"/>
      <c r="AW34" s="969"/>
      <c r="AX34" s="969"/>
      <c r="AY34" s="969"/>
      <c r="AZ34" s="1047"/>
      <c r="BA34" s="1047"/>
      <c r="BB34" s="1047"/>
      <c r="BC34" s="1047"/>
      <c r="BD34" s="1047"/>
      <c r="BE34" s="1039"/>
      <c r="BF34" s="1039"/>
      <c r="BG34" s="1039"/>
      <c r="BH34" s="1039"/>
      <c r="BI34" s="1040"/>
      <c r="BJ34" s="241"/>
      <c r="BK34" s="241"/>
      <c r="BL34" s="241"/>
      <c r="BM34" s="241"/>
      <c r="BN34" s="241"/>
      <c r="BO34" s="254"/>
      <c r="BP34" s="254"/>
      <c r="BQ34" s="251">
        <v>28</v>
      </c>
      <c r="BR34" s="252"/>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35"/>
    </row>
    <row r="35" spans="1:131" s="236" customFormat="1" ht="26.25" customHeight="1" x14ac:dyDescent="0.2">
      <c r="A35" s="255">
        <v>8</v>
      </c>
      <c r="B35" s="1041"/>
      <c r="C35" s="1042"/>
      <c r="D35" s="1042"/>
      <c r="E35" s="1042"/>
      <c r="F35" s="1042"/>
      <c r="G35" s="1042"/>
      <c r="H35" s="1042"/>
      <c r="I35" s="1042"/>
      <c r="J35" s="1042"/>
      <c r="K35" s="1042"/>
      <c r="L35" s="1042"/>
      <c r="M35" s="1042"/>
      <c r="N35" s="1042"/>
      <c r="O35" s="1042"/>
      <c r="P35" s="1043"/>
      <c r="Q35" s="1048"/>
      <c r="R35" s="1045"/>
      <c r="S35" s="1045"/>
      <c r="T35" s="1045"/>
      <c r="U35" s="1045"/>
      <c r="V35" s="1045"/>
      <c r="W35" s="1045"/>
      <c r="X35" s="1045"/>
      <c r="Y35" s="1045"/>
      <c r="Z35" s="1045"/>
      <c r="AA35" s="1045"/>
      <c r="AB35" s="1045"/>
      <c r="AC35" s="1045"/>
      <c r="AD35" s="1045"/>
      <c r="AE35" s="1049"/>
      <c r="AF35" s="1044"/>
      <c r="AG35" s="1045"/>
      <c r="AH35" s="1045"/>
      <c r="AI35" s="1045"/>
      <c r="AJ35" s="1046"/>
      <c r="AK35" s="978"/>
      <c r="AL35" s="969"/>
      <c r="AM35" s="969"/>
      <c r="AN35" s="969"/>
      <c r="AO35" s="969"/>
      <c r="AP35" s="969"/>
      <c r="AQ35" s="969"/>
      <c r="AR35" s="969"/>
      <c r="AS35" s="969"/>
      <c r="AT35" s="969"/>
      <c r="AU35" s="969"/>
      <c r="AV35" s="969"/>
      <c r="AW35" s="969"/>
      <c r="AX35" s="969"/>
      <c r="AY35" s="969"/>
      <c r="AZ35" s="1047"/>
      <c r="BA35" s="1047"/>
      <c r="BB35" s="1047"/>
      <c r="BC35" s="1047"/>
      <c r="BD35" s="1047"/>
      <c r="BE35" s="1039"/>
      <c r="BF35" s="1039"/>
      <c r="BG35" s="1039"/>
      <c r="BH35" s="1039"/>
      <c r="BI35" s="1040"/>
      <c r="BJ35" s="241"/>
      <c r="BK35" s="241"/>
      <c r="BL35" s="241"/>
      <c r="BM35" s="241"/>
      <c r="BN35" s="241"/>
      <c r="BO35" s="254"/>
      <c r="BP35" s="254"/>
      <c r="BQ35" s="251">
        <v>29</v>
      </c>
      <c r="BR35" s="252"/>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35"/>
    </row>
    <row r="36" spans="1:131" s="236" customFormat="1" ht="26.25" customHeight="1" x14ac:dyDescent="0.2">
      <c r="A36" s="255">
        <v>9</v>
      </c>
      <c r="B36" s="1041"/>
      <c r="C36" s="1042"/>
      <c r="D36" s="1042"/>
      <c r="E36" s="1042"/>
      <c r="F36" s="1042"/>
      <c r="G36" s="1042"/>
      <c r="H36" s="1042"/>
      <c r="I36" s="1042"/>
      <c r="J36" s="1042"/>
      <c r="K36" s="1042"/>
      <c r="L36" s="1042"/>
      <c r="M36" s="1042"/>
      <c r="N36" s="1042"/>
      <c r="O36" s="1042"/>
      <c r="P36" s="1043"/>
      <c r="Q36" s="1048"/>
      <c r="R36" s="1045"/>
      <c r="S36" s="1045"/>
      <c r="T36" s="1045"/>
      <c r="U36" s="1045"/>
      <c r="V36" s="1045"/>
      <c r="W36" s="1045"/>
      <c r="X36" s="1045"/>
      <c r="Y36" s="1045"/>
      <c r="Z36" s="1045"/>
      <c r="AA36" s="1045"/>
      <c r="AB36" s="1045"/>
      <c r="AC36" s="1045"/>
      <c r="AD36" s="1045"/>
      <c r="AE36" s="1049"/>
      <c r="AF36" s="1044"/>
      <c r="AG36" s="1045"/>
      <c r="AH36" s="1045"/>
      <c r="AI36" s="1045"/>
      <c r="AJ36" s="1046"/>
      <c r="AK36" s="978"/>
      <c r="AL36" s="969"/>
      <c r="AM36" s="969"/>
      <c r="AN36" s="969"/>
      <c r="AO36" s="969"/>
      <c r="AP36" s="969"/>
      <c r="AQ36" s="969"/>
      <c r="AR36" s="969"/>
      <c r="AS36" s="969"/>
      <c r="AT36" s="969"/>
      <c r="AU36" s="969"/>
      <c r="AV36" s="969"/>
      <c r="AW36" s="969"/>
      <c r="AX36" s="969"/>
      <c r="AY36" s="969"/>
      <c r="AZ36" s="1047"/>
      <c r="BA36" s="1047"/>
      <c r="BB36" s="1047"/>
      <c r="BC36" s="1047"/>
      <c r="BD36" s="1047"/>
      <c r="BE36" s="1039"/>
      <c r="BF36" s="1039"/>
      <c r="BG36" s="1039"/>
      <c r="BH36" s="1039"/>
      <c r="BI36" s="1040"/>
      <c r="BJ36" s="241"/>
      <c r="BK36" s="241"/>
      <c r="BL36" s="241"/>
      <c r="BM36" s="241"/>
      <c r="BN36" s="241"/>
      <c r="BO36" s="254"/>
      <c r="BP36" s="254"/>
      <c r="BQ36" s="251">
        <v>30</v>
      </c>
      <c r="BR36" s="252"/>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35"/>
    </row>
    <row r="37" spans="1:131" s="236" customFormat="1" ht="26.25" customHeight="1" x14ac:dyDescent="0.2">
      <c r="A37" s="255">
        <v>10</v>
      </c>
      <c r="B37" s="1041"/>
      <c r="C37" s="1042"/>
      <c r="D37" s="1042"/>
      <c r="E37" s="1042"/>
      <c r="F37" s="1042"/>
      <c r="G37" s="1042"/>
      <c r="H37" s="1042"/>
      <c r="I37" s="1042"/>
      <c r="J37" s="1042"/>
      <c r="K37" s="1042"/>
      <c r="L37" s="1042"/>
      <c r="M37" s="1042"/>
      <c r="N37" s="1042"/>
      <c r="O37" s="1042"/>
      <c r="P37" s="1043"/>
      <c r="Q37" s="1048"/>
      <c r="R37" s="1045"/>
      <c r="S37" s="1045"/>
      <c r="T37" s="1045"/>
      <c r="U37" s="1045"/>
      <c r="V37" s="1045"/>
      <c r="W37" s="1045"/>
      <c r="X37" s="1045"/>
      <c r="Y37" s="1045"/>
      <c r="Z37" s="1045"/>
      <c r="AA37" s="1045"/>
      <c r="AB37" s="1045"/>
      <c r="AC37" s="1045"/>
      <c r="AD37" s="1045"/>
      <c r="AE37" s="1049"/>
      <c r="AF37" s="1044"/>
      <c r="AG37" s="1045"/>
      <c r="AH37" s="1045"/>
      <c r="AI37" s="1045"/>
      <c r="AJ37" s="1046"/>
      <c r="AK37" s="978"/>
      <c r="AL37" s="969"/>
      <c r="AM37" s="969"/>
      <c r="AN37" s="969"/>
      <c r="AO37" s="969"/>
      <c r="AP37" s="969"/>
      <c r="AQ37" s="969"/>
      <c r="AR37" s="969"/>
      <c r="AS37" s="969"/>
      <c r="AT37" s="969"/>
      <c r="AU37" s="969"/>
      <c r="AV37" s="969"/>
      <c r="AW37" s="969"/>
      <c r="AX37" s="969"/>
      <c r="AY37" s="969"/>
      <c r="AZ37" s="1047"/>
      <c r="BA37" s="1047"/>
      <c r="BB37" s="1047"/>
      <c r="BC37" s="1047"/>
      <c r="BD37" s="1047"/>
      <c r="BE37" s="1039"/>
      <c r="BF37" s="1039"/>
      <c r="BG37" s="1039"/>
      <c r="BH37" s="1039"/>
      <c r="BI37" s="1040"/>
      <c r="BJ37" s="241"/>
      <c r="BK37" s="241"/>
      <c r="BL37" s="241"/>
      <c r="BM37" s="241"/>
      <c r="BN37" s="241"/>
      <c r="BO37" s="254"/>
      <c r="BP37" s="254"/>
      <c r="BQ37" s="251">
        <v>31</v>
      </c>
      <c r="BR37" s="252"/>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35"/>
    </row>
    <row r="38" spans="1:131" s="236" customFormat="1" ht="26.25" customHeight="1" x14ac:dyDescent="0.2">
      <c r="A38" s="255">
        <v>11</v>
      </c>
      <c r="B38" s="1041"/>
      <c r="C38" s="1042"/>
      <c r="D38" s="1042"/>
      <c r="E38" s="1042"/>
      <c r="F38" s="1042"/>
      <c r="G38" s="1042"/>
      <c r="H38" s="1042"/>
      <c r="I38" s="1042"/>
      <c r="J38" s="1042"/>
      <c r="K38" s="1042"/>
      <c r="L38" s="1042"/>
      <c r="M38" s="1042"/>
      <c r="N38" s="1042"/>
      <c r="O38" s="1042"/>
      <c r="P38" s="1043"/>
      <c r="Q38" s="1048"/>
      <c r="R38" s="1045"/>
      <c r="S38" s="1045"/>
      <c r="T38" s="1045"/>
      <c r="U38" s="1045"/>
      <c r="V38" s="1045"/>
      <c r="W38" s="1045"/>
      <c r="X38" s="1045"/>
      <c r="Y38" s="1045"/>
      <c r="Z38" s="1045"/>
      <c r="AA38" s="1045"/>
      <c r="AB38" s="1045"/>
      <c r="AC38" s="1045"/>
      <c r="AD38" s="1045"/>
      <c r="AE38" s="1049"/>
      <c r="AF38" s="1044"/>
      <c r="AG38" s="1045"/>
      <c r="AH38" s="1045"/>
      <c r="AI38" s="1045"/>
      <c r="AJ38" s="1046"/>
      <c r="AK38" s="978"/>
      <c r="AL38" s="969"/>
      <c r="AM38" s="969"/>
      <c r="AN38" s="969"/>
      <c r="AO38" s="969"/>
      <c r="AP38" s="969"/>
      <c r="AQ38" s="969"/>
      <c r="AR38" s="969"/>
      <c r="AS38" s="969"/>
      <c r="AT38" s="969"/>
      <c r="AU38" s="969"/>
      <c r="AV38" s="969"/>
      <c r="AW38" s="969"/>
      <c r="AX38" s="969"/>
      <c r="AY38" s="969"/>
      <c r="AZ38" s="1047"/>
      <c r="BA38" s="1047"/>
      <c r="BB38" s="1047"/>
      <c r="BC38" s="1047"/>
      <c r="BD38" s="1047"/>
      <c r="BE38" s="1039"/>
      <c r="BF38" s="1039"/>
      <c r="BG38" s="1039"/>
      <c r="BH38" s="1039"/>
      <c r="BI38" s="1040"/>
      <c r="BJ38" s="241"/>
      <c r="BK38" s="241"/>
      <c r="BL38" s="241"/>
      <c r="BM38" s="241"/>
      <c r="BN38" s="241"/>
      <c r="BO38" s="254"/>
      <c r="BP38" s="254"/>
      <c r="BQ38" s="251">
        <v>32</v>
      </c>
      <c r="BR38" s="252"/>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35"/>
    </row>
    <row r="39" spans="1:131" s="236" customFormat="1" ht="26.25" customHeight="1" x14ac:dyDescent="0.2">
      <c r="A39" s="255">
        <v>12</v>
      </c>
      <c r="B39" s="1041"/>
      <c r="C39" s="1042"/>
      <c r="D39" s="1042"/>
      <c r="E39" s="1042"/>
      <c r="F39" s="1042"/>
      <c r="G39" s="1042"/>
      <c r="H39" s="1042"/>
      <c r="I39" s="1042"/>
      <c r="J39" s="1042"/>
      <c r="K39" s="1042"/>
      <c r="L39" s="1042"/>
      <c r="M39" s="1042"/>
      <c r="N39" s="1042"/>
      <c r="O39" s="1042"/>
      <c r="P39" s="1043"/>
      <c r="Q39" s="1048"/>
      <c r="R39" s="1045"/>
      <c r="S39" s="1045"/>
      <c r="T39" s="1045"/>
      <c r="U39" s="1045"/>
      <c r="V39" s="1045"/>
      <c r="W39" s="1045"/>
      <c r="X39" s="1045"/>
      <c r="Y39" s="1045"/>
      <c r="Z39" s="1045"/>
      <c r="AA39" s="1045"/>
      <c r="AB39" s="1045"/>
      <c r="AC39" s="1045"/>
      <c r="AD39" s="1045"/>
      <c r="AE39" s="1049"/>
      <c r="AF39" s="1044"/>
      <c r="AG39" s="1045"/>
      <c r="AH39" s="1045"/>
      <c r="AI39" s="1045"/>
      <c r="AJ39" s="1046"/>
      <c r="AK39" s="978"/>
      <c r="AL39" s="969"/>
      <c r="AM39" s="969"/>
      <c r="AN39" s="969"/>
      <c r="AO39" s="969"/>
      <c r="AP39" s="969"/>
      <c r="AQ39" s="969"/>
      <c r="AR39" s="969"/>
      <c r="AS39" s="969"/>
      <c r="AT39" s="969"/>
      <c r="AU39" s="969"/>
      <c r="AV39" s="969"/>
      <c r="AW39" s="969"/>
      <c r="AX39" s="969"/>
      <c r="AY39" s="969"/>
      <c r="AZ39" s="1047"/>
      <c r="BA39" s="1047"/>
      <c r="BB39" s="1047"/>
      <c r="BC39" s="1047"/>
      <c r="BD39" s="1047"/>
      <c r="BE39" s="1039"/>
      <c r="BF39" s="1039"/>
      <c r="BG39" s="1039"/>
      <c r="BH39" s="1039"/>
      <c r="BI39" s="1040"/>
      <c r="BJ39" s="241"/>
      <c r="BK39" s="241"/>
      <c r="BL39" s="241"/>
      <c r="BM39" s="241"/>
      <c r="BN39" s="241"/>
      <c r="BO39" s="254"/>
      <c r="BP39" s="254"/>
      <c r="BQ39" s="251">
        <v>33</v>
      </c>
      <c r="BR39" s="252"/>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35"/>
    </row>
    <row r="40" spans="1:131" s="236" customFormat="1" ht="26.25" customHeight="1" x14ac:dyDescent="0.2">
      <c r="A40" s="250">
        <v>13</v>
      </c>
      <c r="B40" s="1041"/>
      <c r="C40" s="1042"/>
      <c r="D40" s="1042"/>
      <c r="E40" s="1042"/>
      <c r="F40" s="1042"/>
      <c r="G40" s="1042"/>
      <c r="H40" s="1042"/>
      <c r="I40" s="1042"/>
      <c r="J40" s="1042"/>
      <c r="K40" s="1042"/>
      <c r="L40" s="1042"/>
      <c r="M40" s="1042"/>
      <c r="N40" s="1042"/>
      <c r="O40" s="1042"/>
      <c r="P40" s="1043"/>
      <c r="Q40" s="1048"/>
      <c r="R40" s="1045"/>
      <c r="S40" s="1045"/>
      <c r="T40" s="1045"/>
      <c r="U40" s="1045"/>
      <c r="V40" s="1045"/>
      <c r="W40" s="1045"/>
      <c r="X40" s="1045"/>
      <c r="Y40" s="1045"/>
      <c r="Z40" s="1045"/>
      <c r="AA40" s="1045"/>
      <c r="AB40" s="1045"/>
      <c r="AC40" s="1045"/>
      <c r="AD40" s="1045"/>
      <c r="AE40" s="1049"/>
      <c r="AF40" s="1044"/>
      <c r="AG40" s="1045"/>
      <c r="AH40" s="1045"/>
      <c r="AI40" s="1045"/>
      <c r="AJ40" s="1046"/>
      <c r="AK40" s="978"/>
      <c r="AL40" s="969"/>
      <c r="AM40" s="969"/>
      <c r="AN40" s="969"/>
      <c r="AO40" s="969"/>
      <c r="AP40" s="969"/>
      <c r="AQ40" s="969"/>
      <c r="AR40" s="969"/>
      <c r="AS40" s="969"/>
      <c r="AT40" s="969"/>
      <c r="AU40" s="969"/>
      <c r="AV40" s="969"/>
      <c r="AW40" s="969"/>
      <c r="AX40" s="969"/>
      <c r="AY40" s="969"/>
      <c r="AZ40" s="1047"/>
      <c r="BA40" s="1047"/>
      <c r="BB40" s="1047"/>
      <c r="BC40" s="1047"/>
      <c r="BD40" s="1047"/>
      <c r="BE40" s="1039"/>
      <c r="BF40" s="1039"/>
      <c r="BG40" s="1039"/>
      <c r="BH40" s="1039"/>
      <c r="BI40" s="1040"/>
      <c r="BJ40" s="241"/>
      <c r="BK40" s="241"/>
      <c r="BL40" s="241"/>
      <c r="BM40" s="241"/>
      <c r="BN40" s="241"/>
      <c r="BO40" s="254"/>
      <c r="BP40" s="254"/>
      <c r="BQ40" s="251">
        <v>34</v>
      </c>
      <c r="BR40" s="252"/>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35"/>
    </row>
    <row r="41" spans="1:131" s="236" customFormat="1" ht="26.25" customHeight="1" x14ac:dyDescent="0.2">
      <c r="A41" s="250">
        <v>14</v>
      </c>
      <c r="B41" s="1041"/>
      <c r="C41" s="1042"/>
      <c r="D41" s="1042"/>
      <c r="E41" s="1042"/>
      <c r="F41" s="1042"/>
      <c r="G41" s="1042"/>
      <c r="H41" s="1042"/>
      <c r="I41" s="1042"/>
      <c r="J41" s="1042"/>
      <c r="K41" s="1042"/>
      <c r="L41" s="1042"/>
      <c r="M41" s="1042"/>
      <c r="N41" s="1042"/>
      <c r="O41" s="1042"/>
      <c r="P41" s="1043"/>
      <c r="Q41" s="1048"/>
      <c r="R41" s="1045"/>
      <c r="S41" s="1045"/>
      <c r="T41" s="1045"/>
      <c r="U41" s="1045"/>
      <c r="V41" s="1045"/>
      <c r="W41" s="1045"/>
      <c r="X41" s="1045"/>
      <c r="Y41" s="1045"/>
      <c r="Z41" s="1045"/>
      <c r="AA41" s="1045"/>
      <c r="AB41" s="1045"/>
      <c r="AC41" s="1045"/>
      <c r="AD41" s="1045"/>
      <c r="AE41" s="1049"/>
      <c r="AF41" s="1044"/>
      <c r="AG41" s="1045"/>
      <c r="AH41" s="1045"/>
      <c r="AI41" s="1045"/>
      <c r="AJ41" s="1046"/>
      <c r="AK41" s="978"/>
      <c r="AL41" s="969"/>
      <c r="AM41" s="969"/>
      <c r="AN41" s="969"/>
      <c r="AO41" s="969"/>
      <c r="AP41" s="969"/>
      <c r="AQ41" s="969"/>
      <c r="AR41" s="969"/>
      <c r="AS41" s="969"/>
      <c r="AT41" s="969"/>
      <c r="AU41" s="969"/>
      <c r="AV41" s="969"/>
      <c r="AW41" s="969"/>
      <c r="AX41" s="969"/>
      <c r="AY41" s="969"/>
      <c r="AZ41" s="1047"/>
      <c r="BA41" s="1047"/>
      <c r="BB41" s="1047"/>
      <c r="BC41" s="1047"/>
      <c r="BD41" s="1047"/>
      <c r="BE41" s="1039"/>
      <c r="BF41" s="1039"/>
      <c r="BG41" s="1039"/>
      <c r="BH41" s="1039"/>
      <c r="BI41" s="1040"/>
      <c r="BJ41" s="241"/>
      <c r="BK41" s="241"/>
      <c r="BL41" s="241"/>
      <c r="BM41" s="241"/>
      <c r="BN41" s="241"/>
      <c r="BO41" s="254"/>
      <c r="BP41" s="254"/>
      <c r="BQ41" s="251">
        <v>35</v>
      </c>
      <c r="BR41" s="252"/>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35"/>
    </row>
    <row r="42" spans="1:131" s="236" customFormat="1" ht="26.25" customHeight="1" x14ac:dyDescent="0.2">
      <c r="A42" s="250">
        <v>15</v>
      </c>
      <c r="B42" s="1041"/>
      <c r="C42" s="1042"/>
      <c r="D42" s="1042"/>
      <c r="E42" s="1042"/>
      <c r="F42" s="1042"/>
      <c r="G42" s="1042"/>
      <c r="H42" s="1042"/>
      <c r="I42" s="1042"/>
      <c r="J42" s="1042"/>
      <c r="K42" s="1042"/>
      <c r="L42" s="1042"/>
      <c r="M42" s="1042"/>
      <c r="N42" s="1042"/>
      <c r="O42" s="1042"/>
      <c r="P42" s="1043"/>
      <c r="Q42" s="1048"/>
      <c r="R42" s="1045"/>
      <c r="S42" s="1045"/>
      <c r="T42" s="1045"/>
      <c r="U42" s="1045"/>
      <c r="V42" s="1045"/>
      <c r="W42" s="1045"/>
      <c r="X42" s="1045"/>
      <c r="Y42" s="1045"/>
      <c r="Z42" s="1045"/>
      <c r="AA42" s="1045"/>
      <c r="AB42" s="1045"/>
      <c r="AC42" s="1045"/>
      <c r="AD42" s="1045"/>
      <c r="AE42" s="1049"/>
      <c r="AF42" s="1044"/>
      <c r="AG42" s="1045"/>
      <c r="AH42" s="1045"/>
      <c r="AI42" s="1045"/>
      <c r="AJ42" s="1046"/>
      <c r="AK42" s="978"/>
      <c r="AL42" s="969"/>
      <c r="AM42" s="969"/>
      <c r="AN42" s="969"/>
      <c r="AO42" s="969"/>
      <c r="AP42" s="969"/>
      <c r="AQ42" s="969"/>
      <c r="AR42" s="969"/>
      <c r="AS42" s="969"/>
      <c r="AT42" s="969"/>
      <c r="AU42" s="969"/>
      <c r="AV42" s="969"/>
      <c r="AW42" s="969"/>
      <c r="AX42" s="969"/>
      <c r="AY42" s="969"/>
      <c r="AZ42" s="1047"/>
      <c r="BA42" s="1047"/>
      <c r="BB42" s="1047"/>
      <c r="BC42" s="1047"/>
      <c r="BD42" s="1047"/>
      <c r="BE42" s="1039"/>
      <c r="BF42" s="1039"/>
      <c r="BG42" s="1039"/>
      <c r="BH42" s="1039"/>
      <c r="BI42" s="1040"/>
      <c r="BJ42" s="241"/>
      <c r="BK42" s="241"/>
      <c r="BL42" s="241"/>
      <c r="BM42" s="241"/>
      <c r="BN42" s="241"/>
      <c r="BO42" s="254"/>
      <c r="BP42" s="254"/>
      <c r="BQ42" s="251">
        <v>36</v>
      </c>
      <c r="BR42" s="252"/>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5"/>
    </row>
    <row r="43" spans="1:131" s="236" customFormat="1" ht="26.25" customHeight="1" x14ac:dyDescent="0.2">
      <c r="A43" s="250">
        <v>16</v>
      </c>
      <c r="B43" s="1041"/>
      <c r="C43" s="1042"/>
      <c r="D43" s="1042"/>
      <c r="E43" s="1042"/>
      <c r="F43" s="1042"/>
      <c r="G43" s="1042"/>
      <c r="H43" s="1042"/>
      <c r="I43" s="1042"/>
      <c r="J43" s="1042"/>
      <c r="K43" s="1042"/>
      <c r="L43" s="1042"/>
      <c r="M43" s="1042"/>
      <c r="N43" s="1042"/>
      <c r="O43" s="1042"/>
      <c r="P43" s="1043"/>
      <c r="Q43" s="1048"/>
      <c r="R43" s="1045"/>
      <c r="S43" s="1045"/>
      <c r="T43" s="1045"/>
      <c r="U43" s="1045"/>
      <c r="V43" s="1045"/>
      <c r="W43" s="1045"/>
      <c r="X43" s="1045"/>
      <c r="Y43" s="1045"/>
      <c r="Z43" s="1045"/>
      <c r="AA43" s="1045"/>
      <c r="AB43" s="1045"/>
      <c r="AC43" s="1045"/>
      <c r="AD43" s="1045"/>
      <c r="AE43" s="1049"/>
      <c r="AF43" s="1044"/>
      <c r="AG43" s="1045"/>
      <c r="AH43" s="1045"/>
      <c r="AI43" s="1045"/>
      <c r="AJ43" s="1046"/>
      <c r="AK43" s="978"/>
      <c r="AL43" s="969"/>
      <c r="AM43" s="969"/>
      <c r="AN43" s="969"/>
      <c r="AO43" s="969"/>
      <c r="AP43" s="969"/>
      <c r="AQ43" s="969"/>
      <c r="AR43" s="969"/>
      <c r="AS43" s="969"/>
      <c r="AT43" s="969"/>
      <c r="AU43" s="969"/>
      <c r="AV43" s="969"/>
      <c r="AW43" s="969"/>
      <c r="AX43" s="969"/>
      <c r="AY43" s="969"/>
      <c r="AZ43" s="1047"/>
      <c r="BA43" s="1047"/>
      <c r="BB43" s="1047"/>
      <c r="BC43" s="1047"/>
      <c r="BD43" s="1047"/>
      <c r="BE43" s="1039"/>
      <c r="BF43" s="1039"/>
      <c r="BG43" s="1039"/>
      <c r="BH43" s="1039"/>
      <c r="BI43" s="1040"/>
      <c r="BJ43" s="241"/>
      <c r="BK43" s="241"/>
      <c r="BL43" s="241"/>
      <c r="BM43" s="241"/>
      <c r="BN43" s="241"/>
      <c r="BO43" s="254"/>
      <c r="BP43" s="254"/>
      <c r="BQ43" s="251">
        <v>37</v>
      </c>
      <c r="BR43" s="252"/>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x14ac:dyDescent="0.2">
      <c r="A44" s="250">
        <v>17</v>
      </c>
      <c r="B44" s="1041"/>
      <c r="C44" s="1042"/>
      <c r="D44" s="1042"/>
      <c r="E44" s="1042"/>
      <c r="F44" s="1042"/>
      <c r="G44" s="1042"/>
      <c r="H44" s="1042"/>
      <c r="I44" s="1042"/>
      <c r="J44" s="1042"/>
      <c r="K44" s="1042"/>
      <c r="L44" s="1042"/>
      <c r="M44" s="1042"/>
      <c r="N44" s="1042"/>
      <c r="O44" s="1042"/>
      <c r="P44" s="1043"/>
      <c r="Q44" s="1048"/>
      <c r="R44" s="1045"/>
      <c r="S44" s="1045"/>
      <c r="T44" s="1045"/>
      <c r="U44" s="1045"/>
      <c r="V44" s="1045"/>
      <c r="W44" s="1045"/>
      <c r="X44" s="1045"/>
      <c r="Y44" s="1045"/>
      <c r="Z44" s="1045"/>
      <c r="AA44" s="1045"/>
      <c r="AB44" s="1045"/>
      <c r="AC44" s="1045"/>
      <c r="AD44" s="1045"/>
      <c r="AE44" s="1049"/>
      <c r="AF44" s="1044"/>
      <c r="AG44" s="1045"/>
      <c r="AH44" s="1045"/>
      <c r="AI44" s="1045"/>
      <c r="AJ44" s="1046"/>
      <c r="AK44" s="978"/>
      <c r="AL44" s="969"/>
      <c r="AM44" s="969"/>
      <c r="AN44" s="969"/>
      <c r="AO44" s="969"/>
      <c r="AP44" s="969"/>
      <c r="AQ44" s="969"/>
      <c r="AR44" s="969"/>
      <c r="AS44" s="969"/>
      <c r="AT44" s="969"/>
      <c r="AU44" s="969"/>
      <c r="AV44" s="969"/>
      <c r="AW44" s="969"/>
      <c r="AX44" s="969"/>
      <c r="AY44" s="969"/>
      <c r="AZ44" s="1047"/>
      <c r="BA44" s="1047"/>
      <c r="BB44" s="1047"/>
      <c r="BC44" s="1047"/>
      <c r="BD44" s="1047"/>
      <c r="BE44" s="1039"/>
      <c r="BF44" s="1039"/>
      <c r="BG44" s="1039"/>
      <c r="BH44" s="1039"/>
      <c r="BI44" s="1040"/>
      <c r="BJ44" s="241"/>
      <c r="BK44" s="241"/>
      <c r="BL44" s="241"/>
      <c r="BM44" s="241"/>
      <c r="BN44" s="241"/>
      <c r="BO44" s="254"/>
      <c r="BP44" s="254"/>
      <c r="BQ44" s="251">
        <v>38</v>
      </c>
      <c r="BR44" s="252"/>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x14ac:dyDescent="0.2">
      <c r="A45" s="250">
        <v>18</v>
      </c>
      <c r="B45" s="1041"/>
      <c r="C45" s="1042"/>
      <c r="D45" s="1042"/>
      <c r="E45" s="1042"/>
      <c r="F45" s="1042"/>
      <c r="G45" s="1042"/>
      <c r="H45" s="1042"/>
      <c r="I45" s="1042"/>
      <c r="J45" s="1042"/>
      <c r="K45" s="1042"/>
      <c r="L45" s="1042"/>
      <c r="M45" s="1042"/>
      <c r="N45" s="1042"/>
      <c r="O45" s="1042"/>
      <c r="P45" s="1043"/>
      <c r="Q45" s="1048"/>
      <c r="R45" s="1045"/>
      <c r="S45" s="1045"/>
      <c r="T45" s="1045"/>
      <c r="U45" s="1045"/>
      <c r="V45" s="1045"/>
      <c r="W45" s="1045"/>
      <c r="X45" s="1045"/>
      <c r="Y45" s="1045"/>
      <c r="Z45" s="1045"/>
      <c r="AA45" s="1045"/>
      <c r="AB45" s="1045"/>
      <c r="AC45" s="1045"/>
      <c r="AD45" s="1045"/>
      <c r="AE45" s="1049"/>
      <c r="AF45" s="1044"/>
      <c r="AG45" s="1045"/>
      <c r="AH45" s="1045"/>
      <c r="AI45" s="1045"/>
      <c r="AJ45" s="1046"/>
      <c r="AK45" s="978"/>
      <c r="AL45" s="969"/>
      <c r="AM45" s="969"/>
      <c r="AN45" s="969"/>
      <c r="AO45" s="969"/>
      <c r="AP45" s="969"/>
      <c r="AQ45" s="969"/>
      <c r="AR45" s="969"/>
      <c r="AS45" s="969"/>
      <c r="AT45" s="969"/>
      <c r="AU45" s="969"/>
      <c r="AV45" s="969"/>
      <c r="AW45" s="969"/>
      <c r="AX45" s="969"/>
      <c r="AY45" s="969"/>
      <c r="AZ45" s="1047"/>
      <c r="BA45" s="1047"/>
      <c r="BB45" s="1047"/>
      <c r="BC45" s="1047"/>
      <c r="BD45" s="1047"/>
      <c r="BE45" s="1039"/>
      <c r="BF45" s="1039"/>
      <c r="BG45" s="1039"/>
      <c r="BH45" s="1039"/>
      <c r="BI45" s="1040"/>
      <c r="BJ45" s="241"/>
      <c r="BK45" s="241"/>
      <c r="BL45" s="241"/>
      <c r="BM45" s="241"/>
      <c r="BN45" s="241"/>
      <c r="BO45" s="254"/>
      <c r="BP45" s="254"/>
      <c r="BQ45" s="251">
        <v>39</v>
      </c>
      <c r="BR45" s="252"/>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x14ac:dyDescent="0.2">
      <c r="A46" s="250">
        <v>19</v>
      </c>
      <c r="B46" s="1041"/>
      <c r="C46" s="1042"/>
      <c r="D46" s="1042"/>
      <c r="E46" s="1042"/>
      <c r="F46" s="1042"/>
      <c r="G46" s="1042"/>
      <c r="H46" s="1042"/>
      <c r="I46" s="1042"/>
      <c r="J46" s="1042"/>
      <c r="K46" s="1042"/>
      <c r="L46" s="1042"/>
      <c r="M46" s="1042"/>
      <c r="N46" s="1042"/>
      <c r="O46" s="1042"/>
      <c r="P46" s="1043"/>
      <c r="Q46" s="1048"/>
      <c r="R46" s="1045"/>
      <c r="S46" s="1045"/>
      <c r="T46" s="1045"/>
      <c r="U46" s="1045"/>
      <c r="V46" s="1045"/>
      <c r="W46" s="1045"/>
      <c r="X46" s="1045"/>
      <c r="Y46" s="1045"/>
      <c r="Z46" s="1045"/>
      <c r="AA46" s="1045"/>
      <c r="AB46" s="1045"/>
      <c r="AC46" s="1045"/>
      <c r="AD46" s="1045"/>
      <c r="AE46" s="1049"/>
      <c r="AF46" s="1044"/>
      <c r="AG46" s="1045"/>
      <c r="AH46" s="1045"/>
      <c r="AI46" s="1045"/>
      <c r="AJ46" s="1046"/>
      <c r="AK46" s="978"/>
      <c r="AL46" s="969"/>
      <c r="AM46" s="969"/>
      <c r="AN46" s="969"/>
      <c r="AO46" s="969"/>
      <c r="AP46" s="969"/>
      <c r="AQ46" s="969"/>
      <c r="AR46" s="969"/>
      <c r="AS46" s="969"/>
      <c r="AT46" s="969"/>
      <c r="AU46" s="969"/>
      <c r="AV46" s="969"/>
      <c r="AW46" s="969"/>
      <c r="AX46" s="969"/>
      <c r="AY46" s="969"/>
      <c r="AZ46" s="1047"/>
      <c r="BA46" s="1047"/>
      <c r="BB46" s="1047"/>
      <c r="BC46" s="1047"/>
      <c r="BD46" s="1047"/>
      <c r="BE46" s="1039"/>
      <c r="BF46" s="1039"/>
      <c r="BG46" s="1039"/>
      <c r="BH46" s="1039"/>
      <c r="BI46" s="1040"/>
      <c r="BJ46" s="241"/>
      <c r="BK46" s="241"/>
      <c r="BL46" s="241"/>
      <c r="BM46" s="241"/>
      <c r="BN46" s="241"/>
      <c r="BO46" s="254"/>
      <c r="BP46" s="254"/>
      <c r="BQ46" s="251">
        <v>40</v>
      </c>
      <c r="BR46" s="252"/>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x14ac:dyDescent="0.2">
      <c r="A47" s="250">
        <v>20</v>
      </c>
      <c r="B47" s="1041"/>
      <c r="C47" s="1042"/>
      <c r="D47" s="1042"/>
      <c r="E47" s="1042"/>
      <c r="F47" s="1042"/>
      <c r="G47" s="1042"/>
      <c r="H47" s="1042"/>
      <c r="I47" s="1042"/>
      <c r="J47" s="1042"/>
      <c r="K47" s="1042"/>
      <c r="L47" s="1042"/>
      <c r="M47" s="1042"/>
      <c r="N47" s="1042"/>
      <c r="O47" s="1042"/>
      <c r="P47" s="1043"/>
      <c r="Q47" s="1048"/>
      <c r="R47" s="1045"/>
      <c r="S47" s="1045"/>
      <c r="T47" s="1045"/>
      <c r="U47" s="1045"/>
      <c r="V47" s="1045"/>
      <c r="W47" s="1045"/>
      <c r="X47" s="1045"/>
      <c r="Y47" s="1045"/>
      <c r="Z47" s="1045"/>
      <c r="AA47" s="1045"/>
      <c r="AB47" s="1045"/>
      <c r="AC47" s="1045"/>
      <c r="AD47" s="1045"/>
      <c r="AE47" s="1049"/>
      <c r="AF47" s="1044"/>
      <c r="AG47" s="1045"/>
      <c r="AH47" s="1045"/>
      <c r="AI47" s="1045"/>
      <c r="AJ47" s="1046"/>
      <c r="AK47" s="978"/>
      <c r="AL47" s="969"/>
      <c r="AM47" s="969"/>
      <c r="AN47" s="969"/>
      <c r="AO47" s="969"/>
      <c r="AP47" s="969"/>
      <c r="AQ47" s="969"/>
      <c r="AR47" s="969"/>
      <c r="AS47" s="969"/>
      <c r="AT47" s="969"/>
      <c r="AU47" s="969"/>
      <c r="AV47" s="969"/>
      <c r="AW47" s="969"/>
      <c r="AX47" s="969"/>
      <c r="AY47" s="969"/>
      <c r="AZ47" s="1047"/>
      <c r="BA47" s="1047"/>
      <c r="BB47" s="1047"/>
      <c r="BC47" s="1047"/>
      <c r="BD47" s="1047"/>
      <c r="BE47" s="1039"/>
      <c r="BF47" s="1039"/>
      <c r="BG47" s="1039"/>
      <c r="BH47" s="1039"/>
      <c r="BI47" s="1040"/>
      <c r="BJ47" s="241"/>
      <c r="BK47" s="241"/>
      <c r="BL47" s="241"/>
      <c r="BM47" s="241"/>
      <c r="BN47" s="241"/>
      <c r="BO47" s="254"/>
      <c r="BP47" s="254"/>
      <c r="BQ47" s="251">
        <v>41</v>
      </c>
      <c r="BR47" s="252"/>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x14ac:dyDescent="0.2">
      <c r="A48" s="250">
        <v>21</v>
      </c>
      <c r="B48" s="1041"/>
      <c r="C48" s="1042"/>
      <c r="D48" s="1042"/>
      <c r="E48" s="1042"/>
      <c r="F48" s="1042"/>
      <c r="G48" s="1042"/>
      <c r="H48" s="1042"/>
      <c r="I48" s="1042"/>
      <c r="J48" s="1042"/>
      <c r="K48" s="1042"/>
      <c r="L48" s="1042"/>
      <c r="M48" s="1042"/>
      <c r="N48" s="1042"/>
      <c r="O48" s="1042"/>
      <c r="P48" s="1043"/>
      <c r="Q48" s="1048"/>
      <c r="R48" s="1045"/>
      <c r="S48" s="1045"/>
      <c r="T48" s="1045"/>
      <c r="U48" s="1045"/>
      <c r="V48" s="1045"/>
      <c r="W48" s="1045"/>
      <c r="X48" s="1045"/>
      <c r="Y48" s="1045"/>
      <c r="Z48" s="1045"/>
      <c r="AA48" s="1045"/>
      <c r="AB48" s="1045"/>
      <c r="AC48" s="1045"/>
      <c r="AD48" s="1045"/>
      <c r="AE48" s="1049"/>
      <c r="AF48" s="1044"/>
      <c r="AG48" s="1045"/>
      <c r="AH48" s="1045"/>
      <c r="AI48" s="1045"/>
      <c r="AJ48" s="1046"/>
      <c r="AK48" s="978"/>
      <c r="AL48" s="969"/>
      <c r="AM48" s="969"/>
      <c r="AN48" s="969"/>
      <c r="AO48" s="969"/>
      <c r="AP48" s="969"/>
      <c r="AQ48" s="969"/>
      <c r="AR48" s="969"/>
      <c r="AS48" s="969"/>
      <c r="AT48" s="969"/>
      <c r="AU48" s="969"/>
      <c r="AV48" s="969"/>
      <c r="AW48" s="969"/>
      <c r="AX48" s="969"/>
      <c r="AY48" s="969"/>
      <c r="AZ48" s="1047"/>
      <c r="BA48" s="1047"/>
      <c r="BB48" s="1047"/>
      <c r="BC48" s="1047"/>
      <c r="BD48" s="1047"/>
      <c r="BE48" s="1039"/>
      <c r="BF48" s="1039"/>
      <c r="BG48" s="1039"/>
      <c r="BH48" s="1039"/>
      <c r="BI48" s="1040"/>
      <c r="BJ48" s="241"/>
      <c r="BK48" s="241"/>
      <c r="BL48" s="241"/>
      <c r="BM48" s="241"/>
      <c r="BN48" s="241"/>
      <c r="BO48" s="254"/>
      <c r="BP48" s="254"/>
      <c r="BQ48" s="251">
        <v>42</v>
      </c>
      <c r="BR48" s="252"/>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x14ac:dyDescent="0.2">
      <c r="A49" s="250">
        <v>22</v>
      </c>
      <c r="B49" s="1041"/>
      <c r="C49" s="1042"/>
      <c r="D49" s="1042"/>
      <c r="E49" s="1042"/>
      <c r="F49" s="1042"/>
      <c r="G49" s="1042"/>
      <c r="H49" s="1042"/>
      <c r="I49" s="1042"/>
      <c r="J49" s="1042"/>
      <c r="K49" s="1042"/>
      <c r="L49" s="1042"/>
      <c r="M49" s="1042"/>
      <c r="N49" s="1042"/>
      <c r="O49" s="1042"/>
      <c r="P49" s="1043"/>
      <c r="Q49" s="1048"/>
      <c r="R49" s="1045"/>
      <c r="S49" s="1045"/>
      <c r="T49" s="1045"/>
      <c r="U49" s="1045"/>
      <c r="V49" s="1045"/>
      <c r="W49" s="1045"/>
      <c r="X49" s="1045"/>
      <c r="Y49" s="1045"/>
      <c r="Z49" s="1045"/>
      <c r="AA49" s="1045"/>
      <c r="AB49" s="1045"/>
      <c r="AC49" s="1045"/>
      <c r="AD49" s="1045"/>
      <c r="AE49" s="1049"/>
      <c r="AF49" s="1044"/>
      <c r="AG49" s="1045"/>
      <c r="AH49" s="1045"/>
      <c r="AI49" s="1045"/>
      <c r="AJ49" s="1046"/>
      <c r="AK49" s="978"/>
      <c r="AL49" s="969"/>
      <c r="AM49" s="969"/>
      <c r="AN49" s="969"/>
      <c r="AO49" s="969"/>
      <c r="AP49" s="969"/>
      <c r="AQ49" s="969"/>
      <c r="AR49" s="969"/>
      <c r="AS49" s="969"/>
      <c r="AT49" s="969"/>
      <c r="AU49" s="969"/>
      <c r="AV49" s="969"/>
      <c r="AW49" s="969"/>
      <c r="AX49" s="969"/>
      <c r="AY49" s="969"/>
      <c r="AZ49" s="1047"/>
      <c r="BA49" s="1047"/>
      <c r="BB49" s="1047"/>
      <c r="BC49" s="1047"/>
      <c r="BD49" s="1047"/>
      <c r="BE49" s="1039"/>
      <c r="BF49" s="1039"/>
      <c r="BG49" s="1039"/>
      <c r="BH49" s="1039"/>
      <c r="BI49" s="1040"/>
      <c r="BJ49" s="241"/>
      <c r="BK49" s="241"/>
      <c r="BL49" s="241"/>
      <c r="BM49" s="241"/>
      <c r="BN49" s="241"/>
      <c r="BO49" s="254"/>
      <c r="BP49" s="254"/>
      <c r="BQ49" s="251">
        <v>43</v>
      </c>
      <c r="BR49" s="252"/>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x14ac:dyDescent="0.2">
      <c r="A50" s="250">
        <v>23</v>
      </c>
      <c r="B50" s="1041"/>
      <c r="C50" s="1042"/>
      <c r="D50" s="1042"/>
      <c r="E50" s="1042"/>
      <c r="F50" s="1042"/>
      <c r="G50" s="1042"/>
      <c r="H50" s="1042"/>
      <c r="I50" s="1042"/>
      <c r="J50" s="1042"/>
      <c r="K50" s="1042"/>
      <c r="L50" s="1042"/>
      <c r="M50" s="1042"/>
      <c r="N50" s="1042"/>
      <c r="O50" s="1042"/>
      <c r="P50" s="1043"/>
      <c r="Q50" s="1037"/>
      <c r="R50" s="1018"/>
      <c r="S50" s="1018"/>
      <c r="T50" s="1018"/>
      <c r="U50" s="1018"/>
      <c r="V50" s="1018"/>
      <c r="W50" s="1018"/>
      <c r="X50" s="1018"/>
      <c r="Y50" s="1018"/>
      <c r="Z50" s="1018"/>
      <c r="AA50" s="1018"/>
      <c r="AB50" s="1018"/>
      <c r="AC50" s="1018"/>
      <c r="AD50" s="1018"/>
      <c r="AE50" s="1038"/>
      <c r="AF50" s="1044"/>
      <c r="AG50" s="1045"/>
      <c r="AH50" s="1045"/>
      <c r="AI50" s="1045"/>
      <c r="AJ50" s="1046"/>
      <c r="AK50" s="1020"/>
      <c r="AL50" s="1018"/>
      <c r="AM50" s="1018"/>
      <c r="AN50" s="1018"/>
      <c r="AO50" s="1018"/>
      <c r="AP50" s="1018"/>
      <c r="AQ50" s="1018"/>
      <c r="AR50" s="1018"/>
      <c r="AS50" s="1018"/>
      <c r="AT50" s="1018"/>
      <c r="AU50" s="1018"/>
      <c r="AV50" s="1018"/>
      <c r="AW50" s="1018"/>
      <c r="AX50" s="1018"/>
      <c r="AY50" s="1018"/>
      <c r="AZ50" s="1021"/>
      <c r="BA50" s="1021"/>
      <c r="BB50" s="1021"/>
      <c r="BC50" s="1021"/>
      <c r="BD50" s="1021"/>
      <c r="BE50" s="1039"/>
      <c r="BF50" s="1039"/>
      <c r="BG50" s="1039"/>
      <c r="BH50" s="1039"/>
      <c r="BI50" s="1040"/>
      <c r="BJ50" s="241"/>
      <c r="BK50" s="241"/>
      <c r="BL50" s="241"/>
      <c r="BM50" s="241"/>
      <c r="BN50" s="241"/>
      <c r="BO50" s="254"/>
      <c r="BP50" s="254"/>
      <c r="BQ50" s="251">
        <v>44</v>
      </c>
      <c r="BR50" s="252"/>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x14ac:dyDescent="0.2">
      <c r="A51" s="250">
        <v>24</v>
      </c>
      <c r="B51" s="1041"/>
      <c r="C51" s="1042"/>
      <c r="D51" s="1042"/>
      <c r="E51" s="1042"/>
      <c r="F51" s="1042"/>
      <c r="G51" s="1042"/>
      <c r="H51" s="1042"/>
      <c r="I51" s="1042"/>
      <c r="J51" s="1042"/>
      <c r="K51" s="1042"/>
      <c r="L51" s="1042"/>
      <c r="M51" s="1042"/>
      <c r="N51" s="1042"/>
      <c r="O51" s="1042"/>
      <c r="P51" s="1043"/>
      <c r="Q51" s="1037"/>
      <c r="R51" s="1018"/>
      <c r="S51" s="1018"/>
      <c r="T51" s="1018"/>
      <c r="U51" s="1018"/>
      <c r="V51" s="1018"/>
      <c r="W51" s="1018"/>
      <c r="X51" s="1018"/>
      <c r="Y51" s="1018"/>
      <c r="Z51" s="1018"/>
      <c r="AA51" s="1018"/>
      <c r="AB51" s="1018"/>
      <c r="AC51" s="1018"/>
      <c r="AD51" s="1018"/>
      <c r="AE51" s="1038"/>
      <c r="AF51" s="1044"/>
      <c r="AG51" s="1045"/>
      <c r="AH51" s="1045"/>
      <c r="AI51" s="1045"/>
      <c r="AJ51" s="1046"/>
      <c r="AK51" s="1020"/>
      <c r="AL51" s="1018"/>
      <c r="AM51" s="1018"/>
      <c r="AN51" s="1018"/>
      <c r="AO51" s="1018"/>
      <c r="AP51" s="1018"/>
      <c r="AQ51" s="1018"/>
      <c r="AR51" s="1018"/>
      <c r="AS51" s="1018"/>
      <c r="AT51" s="1018"/>
      <c r="AU51" s="1018"/>
      <c r="AV51" s="1018"/>
      <c r="AW51" s="1018"/>
      <c r="AX51" s="1018"/>
      <c r="AY51" s="1018"/>
      <c r="AZ51" s="1021"/>
      <c r="BA51" s="1021"/>
      <c r="BB51" s="1021"/>
      <c r="BC51" s="1021"/>
      <c r="BD51" s="1021"/>
      <c r="BE51" s="1039"/>
      <c r="BF51" s="1039"/>
      <c r="BG51" s="1039"/>
      <c r="BH51" s="1039"/>
      <c r="BI51" s="1040"/>
      <c r="BJ51" s="241"/>
      <c r="BK51" s="241"/>
      <c r="BL51" s="241"/>
      <c r="BM51" s="241"/>
      <c r="BN51" s="241"/>
      <c r="BO51" s="254"/>
      <c r="BP51" s="254"/>
      <c r="BQ51" s="251">
        <v>45</v>
      </c>
      <c r="BR51" s="252"/>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x14ac:dyDescent="0.2">
      <c r="A52" s="250">
        <v>25</v>
      </c>
      <c r="B52" s="1041"/>
      <c r="C52" s="1042"/>
      <c r="D52" s="1042"/>
      <c r="E52" s="1042"/>
      <c r="F52" s="1042"/>
      <c r="G52" s="1042"/>
      <c r="H52" s="1042"/>
      <c r="I52" s="1042"/>
      <c r="J52" s="1042"/>
      <c r="K52" s="1042"/>
      <c r="L52" s="1042"/>
      <c r="M52" s="1042"/>
      <c r="N52" s="1042"/>
      <c r="O52" s="1042"/>
      <c r="P52" s="1043"/>
      <c r="Q52" s="1037"/>
      <c r="R52" s="1018"/>
      <c r="S52" s="1018"/>
      <c r="T52" s="1018"/>
      <c r="U52" s="1018"/>
      <c r="V52" s="1018"/>
      <c r="W52" s="1018"/>
      <c r="X52" s="1018"/>
      <c r="Y52" s="1018"/>
      <c r="Z52" s="1018"/>
      <c r="AA52" s="1018"/>
      <c r="AB52" s="1018"/>
      <c r="AC52" s="1018"/>
      <c r="AD52" s="1018"/>
      <c r="AE52" s="1038"/>
      <c r="AF52" s="1044"/>
      <c r="AG52" s="1045"/>
      <c r="AH52" s="1045"/>
      <c r="AI52" s="1045"/>
      <c r="AJ52" s="1046"/>
      <c r="AK52" s="1020"/>
      <c r="AL52" s="1018"/>
      <c r="AM52" s="1018"/>
      <c r="AN52" s="1018"/>
      <c r="AO52" s="1018"/>
      <c r="AP52" s="1018"/>
      <c r="AQ52" s="1018"/>
      <c r="AR52" s="1018"/>
      <c r="AS52" s="1018"/>
      <c r="AT52" s="1018"/>
      <c r="AU52" s="1018"/>
      <c r="AV52" s="1018"/>
      <c r="AW52" s="1018"/>
      <c r="AX52" s="1018"/>
      <c r="AY52" s="1018"/>
      <c r="AZ52" s="1021"/>
      <c r="BA52" s="1021"/>
      <c r="BB52" s="1021"/>
      <c r="BC52" s="1021"/>
      <c r="BD52" s="1021"/>
      <c r="BE52" s="1039"/>
      <c r="BF52" s="1039"/>
      <c r="BG52" s="1039"/>
      <c r="BH52" s="1039"/>
      <c r="BI52" s="1040"/>
      <c r="BJ52" s="241"/>
      <c r="BK52" s="241"/>
      <c r="BL52" s="241"/>
      <c r="BM52" s="241"/>
      <c r="BN52" s="241"/>
      <c r="BO52" s="254"/>
      <c r="BP52" s="254"/>
      <c r="BQ52" s="251">
        <v>46</v>
      </c>
      <c r="BR52" s="252"/>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x14ac:dyDescent="0.2">
      <c r="A53" s="250">
        <v>26</v>
      </c>
      <c r="B53" s="1041"/>
      <c r="C53" s="1042"/>
      <c r="D53" s="1042"/>
      <c r="E53" s="1042"/>
      <c r="F53" s="1042"/>
      <c r="G53" s="1042"/>
      <c r="H53" s="1042"/>
      <c r="I53" s="1042"/>
      <c r="J53" s="1042"/>
      <c r="K53" s="1042"/>
      <c r="L53" s="1042"/>
      <c r="M53" s="1042"/>
      <c r="N53" s="1042"/>
      <c r="O53" s="1042"/>
      <c r="P53" s="1043"/>
      <c r="Q53" s="1037"/>
      <c r="R53" s="1018"/>
      <c r="S53" s="1018"/>
      <c r="T53" s="1018"/>
      <c r="U53" s="1018"/>
      <c r="V53" s="1018"/>
      <c r="W53" s="1018"/>
      <c r="X53" s="1018"/>
      <c r="Y53" s="1018"/>
      <c r="Z53" s="1018"/>
      <c r="AA53" s="1018"/>
      <c r="AB53" s="1018"/>
      <c r="AC53" s="1018"/>
      <c r="AD53" s="1018"/>
      <c r="AE53" s="1038"/>
      <c r="AF53" s="1044"/>
      <c r="AG53" s="1045"/>
      <c r="AH53" s="1045"/>
      <c r="AI53" s="1045"/>
      <c r="AJ53" s="1046"/>
      <c r="AK53" s="1020"/>
      <c r="AL53" s="1018"/>
      <c r="AM53" s="1018"/>
      <c r="AN53" s="1018"/>
      <c r="AO53" s="1018"/>
      <c r="AP53" s="1018"/>
      <c r="AQ53" s="1018"/>
      <c r="AR53" s="1018"/>
      <c r="AS53" s="1018"/>
      <c r="AT53" s="1018"/>
      <c r="AU53" s="1018"/>
      <c r="AV53" s="1018"/>
      <c r="AW53" s="1018"/>
      <c r="AX53" s="1018"/>
      <c r="AY53" s="1018"/>
      <c r="AZ53" s="1021"/>
      <c r="BA53" s="1021"/>
      <c r="BB53" s="1021"/>
      <c r="BC53" s="1021"/>
      <c r="BD53" s="1021"/>
      <c r="BE53" s="1039"/>
      <c r="BF53" s="1039"/>
      <c r="BG53" s="1039"/>
      <c r="BH53" s="1039"/>
      <c r="BI53" s="1040"/>
      <c r="BJ53" s="241"/>
      <c r="BK53" s="241"/>
      <c r="BL53" s="241"/>
      <c r="BM53" s="241"/>
      <c r="BN53" s="241"/>
      <c r="BO53" s="254"/>
      <c r="BP53" s="254"/>
      <c r="BQ53" s="251">
        <v>47</v>
      </c>
      <c r="BR53" s="252"/>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x14ac:dyDescent="0.2">
      <c r="A54" s="250">
        <v>27</v>
      </c>
      <c r="B54" s="1041"/>
      <c r="C54" s="1042"/>
      <c r="D54" s="1042"/>
      <c r="E54" s="1042"/>
      <c r="F54" s="1042"/>
      <c r="G54" s="1042"/>
      <c r="H54" s="1042"/>
      <c r="I54" s="1042"/>
      <c r="J54" s="1042"/>
      <c r="K54" s="1042"/>
      <c r="L54" s="1042"/>
      <c r="M54" s="1042"/>
      <c r="N54" s="1042"/>
      <c r="O54" s="1042"/>
      <c r="P54" s="1043"/>
      <c r="Q54" s="1037"/>
      <c r="R54" s="1018"/>
      <c r="S54" s="1018"/>
      <c r="T54" s="1018"/>
      <c r="U54" s="1018"/>
      <c r="V54" s="1018"/>
      <c r="W54" s="1018"/>
      <c r="X54" s="1018"/>
      <c r="Y54" s="1018"/>
      <c r="Z54" s="1018"/>
      <c r="AA54" s="1018"/>
      <c r="AB54" s="1018"/>
      <c r="AC54" s="1018"/>
      <c r="AD54" s="1018"/>
      <c r="AE54" s="1038"/>
      <c r="AF54" s="1044"/>
      <c r="AG54" s="1045"/>
      <c r="AH54" s="1045"/>
      <c r="AI54" s="1045"/>
      <c r="AJ54" s="1046"/>
      <c r="AK54" s="1020"/>
      <c r="AL54" s="1018"/>
      <c r="AM54" s="1018"/>
      <c r="AN54" s="1018"/>
      <c r="AO54" s="1018"/>
      <c r="AP54" s="1018"/>
      <c r="AQ54" s="1018"/>
      <c r="AR54" s="1018"/>
      <c r="AS54" s="1018"/>
      <c r="AT54" s="1018"/>
      <c r="AU54" s="1018"/>
      <c r="AV54" s="1018"/>
      <c r="AW54" s="1018"/>
      <c r="AX54" s="1018"/>
      <c r="AY54" s="1018"/>
      <c r="AZ54" s="1021"/>
      <c r="BA54" s="1021"/>
      <c r="BB54" s="1021"/>
      <c r="BC54" s="1021"/>
      <c r="BD54" s="1021"/>
      <c r="BE54" s="1039"/>
      <c r="BF54" s="1039"/>
      <c r="BG54" s="1039"/>
      <c r="BH54" s="1039"/>
      <c r="BI54" s="1040"/>
      <c r="BJ54" s="241"/>
      <c r="BK54" s="241"/>
      <c r="BL54" s="241"/>
      <c r="BM54" s="241"/>
      <c r="BN54" s="241"/>
      <c r="BO54" s="254"/>
      <c r="BP54" s="254"/>
      <c r="BQ54" s="251">
        <v>48</v>
      </c>
      <c r="BR54" s="252"/>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x14ac:dyDescent="0.2">
      <c r="A55" s="250">
        <v>28</v>
      </c>
      <c r="B55" s="1041"/>
      <c r="C55" s="1042"/>
      <c r="D55" s="1042"/>
      <c r="E55" s="1042"/>
      <c r="F55" s="1042"/>
      <c r="G55" s="1042"/>
      <c r="H55" s="1042"/>
      <c r="I55" s="1042"/>
      <c r="J55" s="1042"/>
      <c r="K55" s="1042"/>
      <c r="L55" s="1042"/>
      <c r="M55" s="1042"/>
      <c r="N55" s="1042"/>
      <c r="O55" s="1042"/>
      <c r="P55" s="1043"/>
      <c r="Q55" s="1037"/>
      <c r="R55" s="1018"/>
      <c r="S55" s="1018"/>
      <c r="T55" s="1018"/>
      <c r="U55" s="1018"/>
      <c r="V55" s="1018"/>
      <c r="W55" s="1018"/>
      <c r="X55" s="1018"/>
      <c r="Y55" s="1018"/>
      <c r="Z55" s="1018"/>
      <c r="AA55" s="1018"/>
      <c r="AB55" s="1018"/>
      <c r="AC55" s="1018"/>
      <c r="AD55" s="1018"/>
      <c r="AE55" s="1038"/>
      <c r="AF55" s="1044"/>
      <c r="AG55" s="1045"/>
      <c r="AH55" s="1045"/>
      <c r="AI55" s="1045"/>
      <c r="AJ55" s="1046"/>
      <c r="AK55" s="1020"/>
      <c r="AL55" s="1018"/>
      <c r="AM55" s="1018"/>
      <c r="AN55" s="1018"/>
      <c r="AO55" s="1018"/>
      <c r="AP55" s="1018"/>
      <c r="AQ55" s="1018"/>
      <c r="AR55" s="1018"/>
      <c r="AS55" s="1018"/>
      <c r="AT55" s="1018"/>
      <c r="AU55" s="1018"/>
      <c r="AV55" s="1018"/>
      <c r="AW55" s="1018"/>
      <c r="AX55" s="1018"/>
      <c r="AY55" s="1018"/>
      <c r="AZ55" s="1021"/>
      <c r="BA55" s="1021"/>
      <c r="BB55" s="1021"/>
      <c r="BC55" s="1021"/>
      <c r="BD55" s="1021"/>
      <c r="BE55" s="1039"/>
      <c r="BF55" s="1039"/>
      <c r="BG55" s="1039"/>
      <c r="BH55" s="1039"/>
      <c r="BI55" s="1040"/>
      <c r="BJ55" s="241"/>
      <c r="BK55" s="241"/>
      <c r="BL55" s="241"/>
      <c r="BM55" s="241"/>
      <c r="BN55" s="241"/>
      <c r="BO55" s="254"/>
      <c r="BP55" s="254"/>
      <c r="BQ55" s="251">
        <v>49</v>
      </c>
      <c r="BR55" s="252"/>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x14ac:dyDescent="0.2">
      <c r="A56" s="250">
        <v>29</v>
      </c>
      <c r="B56" s="1041"/>
      <c r="C56" s="1042"/>
      <c r="D56" s="1042"/>
      <c r="E56" s="1042"/>
      <c r="F56" s="1042"/>
      <c r="G56" s="1042"/>
      <c r="H56" s="1042"/>
      <c r="I56" s="1042"/>
      <c r="J56" s="1042"/>
      <c r="K56" s="1042"/>
      <c r="L56" s="1042"/>
      <c r="M56" s="1042"/>
      <c r="N56" s="1042"/>
      <c r="O56" s="1042"/>
      <c r="P56" s="1043"/>
      <c r="Q56" s="1037"/>
      <c r="R56" s="1018"/>
      <c r="S56" s="1018"/>
      <c r="T56" s="1018"/>
      <c r="U56" s="1018"/>
      <c r="V56" s="1018"/>
      <c r="W56" s="1018"/>
      <c r="X56" s="1018"/>
      <c r="Y56" s="1018"/>
      <c r="Z56" s="1018"/>
      <c r="AA56" s="1018"/>
      <c r="AB56" s="1018"/>
      <c r="AC56" s="1018"/>
      <c r="AD56" s="1018"/>
      <c r="AE56" s="1038"/>
      <c r="AF56" s="1044"/>
      <c r="AG56" s="1045"/>
      <c r="AH56" s="1045"/>
      <c r="AI56" s="1045"/>
      <c r="AJ56" s="1046"/>
      <c r="AK56" s="1020"/>
      <c r="AL56" s="1018"/>
      <c r="AM56" s="1018"/>
      <c r="AN56" s="1018"/>
      <c r="AO56" s="1018"/>
      <c r="AP56" s="1018"/>
      <c r="AQ56" s="1018"/>
      <c r="AR56" s="1018"/>
      <c r="AS56" s="1018"/>
      <c r="AT56" s="1018"/>
      <c r="AU56" s="1018"/>
      <c r="AV56" s="1018"/>
      <c r="AW56" s="1018"/>
      <c r="AX56" s="1018"/>
      <c r="AY56" s="1018"/>
      <c r="AZ56" s="1021"/>
      <c r="BA56" s="1021"/>
      <c r="BB56" s="1021"/>
      <c r="BC56" s="1021"/>
      <c r="BD56" s="1021"/>
      <c r="BE56" s="1039"/>
      <c r="BF56" s="1039"/>
      <c r="BG56" s="1039"/>
      <c r="BH56" s="1039"/>
      <c r="BI56" s="1040"/>
      <c r="BJ56" s="241"/>
      <c r="BK56" s="241"/>
      <c r="BL56" s="241"/>
      <c r="BM56" s="241"/>
      <c r="BN56" s="241"/>
      <c r="BO56" s="254"/>
      <c r="BP56" s="254"/>
      <c r="BQ56" s="251">
        <v>50</v>
      </c>
      <c r="BR56" s="252"/>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x14ac:dyDescent="0.2">
      <c r="A57" s="250">
        <v>30</v>
      </c>
      <c r="B57" s="1041"/>
      <c r="C57" s="1042"/>
      <c r="D57" s="1042"/>
      <c r="E57" s="1042"/>
      <c r="F57" s="1042"/>
      <c r="G57" s="1042"/>
      <c r="H57" s="1042"/>
      <c r="I57" s="1042"/>
      <c r="J57" s="1042"/>
      <c r="K57" s="1042"/>
      <c r="L57" s="1042"/>
      <c r="M57" s="1042"/>
      <c r="N57" s="1042"/>
      <c r="O57" s="1042"/>
      <c r="P57" s="1043"/>
      <c r="Q57" s="1037"/>
      <c r="R57" s="1018"/>
      <c r="S57" s="1018"/>
      <c r="T57" s="1018"/>
      <c r="U57" s="1018"/>
      <c r="V57" s="1018"/>
      <c r="W57" s="1018"/>
      <c r="X57" s="1018"/>
      <c r="Y57" s="1018"/>
      <c r="Z57" s="1018"/>
      <c r="AA57" s="1018"/>
      <c r="AB57" s="1018"/>
      <c r="AC57" s="1018"/>
      <c r="AD57" s="1018"/>
      <c r="AE57" s="1038"/>
      <c r="AF57" s="1044"/>
      <c r="AG57" s="1045"/>
      <c r="AH57" s="1045"/>
      <c r="AI57" s="1045"/>
      <c r="AJ57" s="1046"/>
      <c r="AK57" s="1020"/>
      <c r="AL57" s="1018"/>
      <c r="AM57" s="1018"/>
      <c r="AN57" s="1018"/>
      <c r="AO57" s="1018"/>
      <c r="AP57" s="1018"/>
      <c r="AQ57" s="1018"/>
      <c r="AR57" s="1018"/>
      <c r="AS57" s="1018"/>
      <c r="AT57" s="1018"/>
      <c r="AU57" s="1018"/>
      <c r="AV57" s="1018"/>
      <c r="AW57" s="1018"/>
      <c r="AX57" s="1018"/>
      <c r="AY57" s="1018"/>
      <c r="AZ57" s="1021"/>
      <c r="BA57" s="1021"/>
      <c r="BB57" s="1021"/>
      <c r="BC57" s="1021"/>
      <c r="BD57" s="1021"/>
      <c r="BE57" s="1039"/>
      <c r="BF57" s="1039"/>
      <c r="BG57" s="1039"/>
      <c r="BH57" s="1039"/>
      <c r="BI57" s="1040"/>
      <c r="BJ57" s="241"/>
      <c r="BK57" s="241"/>
      <c r="BL57" s="241"/>
      <c r="BM57" s="241"/>
      <c r="BN57" s="241"/>
      <c r="BO57" s="254"/>
      <c r="BP57" s="254"/>
      <c r="BQ57" s="251">
        <v>51</v>
      </c>
      <c r="BR57" s="252"/>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x14ac:dyDescent="0.2">
      <c r="A58" s="250">
        <v>31</v>
      </c>
      <c r="B58" s="1041"/>
      <c r="C58" s="1042"/>
      <c r="D58" s="1042"/>
      <c r="E58" s="1042"/>
      <c r="F58" s="1042"/>
      <c r="G58" s="1042"/>
      <c r="H58" s="1042"/>
      <c r="I58" s="1042"/>
      <c r="J58" s="1042"/>
      <c r="K58" s="1042"/>
      <c r="L58" s="1042"/>
      <c r="M58" s="1042"/>
      <c r="N58" s="1042"/>
      <c r="O58" s="1042"/>
      <c r="P58" s="1043"/>
      <c r="Q58" s="1037"/>
      <c r="R58" s="1018"/>
      <c r="S58" s="1018"/>
      <c r="T58" s="1018"/>
      <c r="U58" s="1018"/>
      <c r="V58" s="1018"/>
      <c r="W58" s="1018"/>
      <c r="X58" s="1018"/>
      <c r="Y58" s="1018"/>
      <c r="Z58" s="1018"/>
      <c r="AA58" s="1018"/>
      <c r="AB58" s="1018"/>
      <c r="AC58" s="1018"/>
      <c r="AD58" s="1018"/>
      <c r="AE58" s="1038"/>
      <c r="AF58" s="1044"/>
      <c r="AG58" s="1045"/>
      <c r="AH58" s="1045"/>
      <c r="AI58" s="1045"/>
      <c r="AJ58" s="1046"/>
      <c r="AK58" s="1020"/>
      <c r="AL58" s="1018"/>
      <c r="AM58" s="1018"/>
      <c r="AN58" s="1018"/>
      <c r="AO58" s="1018"/>
      <c r="AP58" s="1018"/>
      <c r="AQ58" s="1018"/>
      <c r="AR58" s="1018"/>
      <c r="AS58" s="1018"/>
      <c r="AT58" s="1018"/>
      <c r="AU58" s="1018"/>
      <c r="AV58" s="1018"/>
      <c r="AW58" s="1018"/>
      <c r="AX58" s="1018"/>
      <c r="AY58" s="1018"/>
      <c r="AZ58" s="1021"/>
      <c r="BA58" s="1021"/>
      <c r="BB58" s="1021"/>
      <c r="BC58" s="1021"/>
      <c r="BD58" s="1021"/>
      <c r="BE58" s="1039"/>
      <c r="BF58" s="1039"/>
      <c r="BG58" s="1039"/>
      <c r="BH58" s="1039"/>
      <c r="BI58" s="1040"/>
      <c r="BJ58" s="241"/>
      <c r="BK58" s="241"/>
      <c r="BL58" s="241"/>
      <c r="BM58" s="241"/>
      <c r="BN58" s="241"/>
      <c r="BO58" s="254"/>
      <c r="BP58" s="254"/>
      <c r="BQ58" s="251">
        <v>52</v>
      </c>
      <c r="BR58" s="252"/>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x14ac:dyDescent="0.2">
      <c r="A59" s="250">
        <v>32</v>
      </c>
      <c r="B59" s="1041"/>
      <c r="C59" s="1042"/>
      <c r="D59" s="1042"/>
      <c r="E59" s="1042"/>
      <c r="F59" s="1042"/>
      <c r="G59" s="1042"/>
      <c r="H59" s="1042"/>
      <c r="I59" s="1042"/>
      <c r="J59" s="1042"/>
      <c r="K59" s="1042"/>
      <c r="L59" s="1042"/>
      <c r="M59" s="1042"/>
      <c r="N59" s="1042"/>
      <c r="O59" s="1042"/>
      <c r="P59" s="1043"/>
      <c r="Q59" s="1037"/>
      <c r="R59" s="1018"/>
      <c r="S59" s="1018"/>
      <c r="T59" s="1018"/>
      <c r="U59" s="1018"/>
      <c r="V59" s="1018"/>
      <c r="W59" s="1018"/>
      <c r="X59" s="1018"/>
      <c r="Y59" s="1018"/>
      <c r="Z59" s="1018"/>
      <c r="AA59" s="1018"/>
      <c r="AB59" s="1018"/>
      <c r="AC59" s="1018"/>
      <c r="AD59" s="1018"/>
      <c r="AE59" s="1038"/>
      <c r="AF59" s="1044"/>
      <c r="AG59" s="1045"/>
      <c r="AH59" s="1045"/>
      <c r="AI59" s="1045"/>
      <c r="AJ59" s="1046"/>
      <c r="AK59" s="1020"/>
      <c r="AL59" s="1018"/>
      <c r="AM59" s="1018"/>
      <c r="AN59" s="1018"/>
      <c r="AO59" s="1018"/>
      <c r="AP59" s="1018"/>
      <c r="AQ59" s="1018"/>
      <c r="AR59" s="1018"/>
      <c r="AS59" s="1018"/>
      <c r="AT59" s="1018"/>
      <c r="AU59" s="1018"/>
      <c r="AV59" s="1018"/>
      <c r="AW59" s="1018"/>
      <c r="AX59" s="1018"/>
      <c r="AY59" s="1018"/>
      <c r="AZ59" s="1021"/>
      <c r="BA59" s="1021"/>
      <c r="BB59" s="1021"/>
      <c r="BC59" s="1021"/>
      <c r="BD59" s="1021"/>
      <c r="BE59" s="1039"/>
      <c r="BF59" s="1039"/>
      <c r="BG59" s="1039"/>
      <c r="BH59" s="1039"/>
      <c r="BI59" s="1040"/>
      <c r="BJ59" s="241"/>
      <c r="BK59" s="241"/>
      <c r="BL59" s="241"/>
      <c r="BM59" s="241"/>
      <c r="BN59" s="241"/>
      <c r="BO59" s="254"/>
      <c r="BP59" s="254"/>
      <c r="BQ59" s="251">
        <v>53</v>
      </c>
      <c r="BR59" s="252"/>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x14ac:dyDescent="0.2">
      <c r="A60" s="250">
        <v>33</v>
      </c>
      <c r="B60" s="1041"/>
      <c r="C60" s="1042"/>
      <c r="D60" s="1042"/>
      <c r="E60" s="1042"/>
      <c r="F60" s="1042"/>
      <c r="G60" s="1042"/>
      <c r="H60" s="1042"/>
      <c r="I60" s="1042"/>
      <c r="J60" s="1042"/>
      <c r="K60" s="1042"/>
      <c r="L60" s="1042"/>
      <c r="M60" s="1042"/>
      <c r="N60" s="1042"/>
      <c r="O60" s="1042"/>
      <c r="P60" s="1043"/>
      <c r="Q60" s="1037"/>
      <c r="R60" s="1018"/>
      <c r="S60" s="1018"/>
      <c r="T60" s="1018"/>
      <c r="U60" s="1018"/>
      <c r="V60" s="1018"/>
      <c r="W60" s="1018"/>
      <c r="X60" s="1018"/>
      <c r="Y60" s="1018"/>
      <c r="Z60" s="1018"/>
      <c r="AA60" s="1018"/>
      <c r="AB60" s="1018"/>
      <c r="AC60" s="1018"/>
      <c r="AD60" s="1018"/>
      <c r="AE60" s="1038"/>
      <c r="AF60" s="1044"/>
      <c r="AG60" s="1045"/>
      <c r="AH60" s="1045"/>
      <c r="AI60" s="1045"/>
      <c r="AJ60" s="1046"/>
      <c r="AK60" s="1020"/>
      <c r="AL60" s="1018"/>
      <c r="AM60" s="1018"/>
      <c r="AN60" s="1018"/>
      <c r="AO60" s="1018"/>
      <c r="AP60" s="1018"/>
      <c r="AQ60" s="1018"/>
      <c r="AR60" s="1018"/>
      <c r="AS60" s="1018"/>
      <c r="AT60" s="1018"/>
      <c r="AU60" s="1018"/>
      <c r="AV60" s="1018"/>
      <c r="AW60" s="1018"/>
      <c r="AX60" s="1018"/>
      <c r="AY60" s="1018"/>
      <c r="AZ60" s="1021"/>
      <c r="BA60" s="1021"/>
      <c r="BB60" s="1021"/>
      <c r="BC60" s="1021"/>
      <c r="BD60" s="1021"/>
      <c r="BE60" s="1039"/>
      <c r="BF60" s="1039"/>
      <c r="BG60" s="1039"/>
      <c r="BH60" s="1039"/>
      <c r="BI60" s="1040"/>
      <c r="BJ60" s="241"/>
      <c r="BK60" s="241"/>
      <c r="BL60" s="241"/>
      <c r="BM60" s="241"/>
      <c r="BN60" s="241"/>
      <c r="BO60" s="254"/>
      <c r="BP60" s="254"/>
      <c r="BQ60" s="251">
        <v>54</v>
      </c>
      <c r="BR60" s="252"/>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x14ac:dyDescent="0.25">
      <c r="A61" s="250">
        <v>34</v>
      </c>
      <c r="B61" s="1041"/>
      <c r="C61" s="1042"/>
      <c r="D61" s="1042"/>
      <c r="E61" s="1042"/>
      <c r="F61" s="1042"/>
      <c r="G61" s="1042"/>
      <c r="H61" s="1042"/>
      <c r="I61" s="1042"/>
      <c r="J61" s="1042"/>
      <c r="K61" s="1042"/>
      <c r="L61" s="1042"/>
      <c r="M61" s="1042"/>
      <c r="N61" s="1042"/>
      <c r="O61" s="1042"/>
      <c r="P61" s="1043"/>
      <c r="Q61" s="1037"/>
      <c r="R61" s="1018"/>
      <c r="S61" s="1018"/>
      <c r="T61" s="1018"/>
      <c r="U61" s="1018"/>
      <c r="V61" s="1018"/>
      <c r="W61" s="1018"/>
      <c r="X61" s="1018"/>
      <c r="Y61" s="1018"/>
      <c r="Z61" s="1018"/>
      <c r="AA61" s="1018"/>
      <c r="AB61" s="1018"/>
      <c r="AC61" s="1018"/>
      <c r="AD61" s="1018"/>
      <c r="AE61" s="1038"/>
      <c r="AF61" s="1044"/>
      <c r="AG61" s="1045"/>
      <c r="AH61" s="1045"/>
      <c r="AI61" s="1045"/>
      <c r="AJ61" s="1046"/>
      <c r="AK61" s="1020"/>
      <c r="AL61" s="1018"/>
      <c r="AM61" s="1018"/>
      <c r="AN61" s="1018"/>
      <c r="AO61" s="1018"/>
      <c r="AP61" s="1018"/>
      <c r="AQ61" s="1018"/>
      <c r="AR61" s="1018"/>
      <c r="AS61" s="1018"/>
      <c r="AT61" s="1018"/>
      <c r="AU61" s="1018"/>
      <c r="AV61" s="1018"/>
      <c r="AW61" s="1018"/>
      <c r="AX61" s="1018"/>
      <c r="AY61" s="1018"/>
      <c r="AZ61" s="1021"/>
      <c r="BA61" s="1021"/>
      <c r="BB61" s="1021"/>
      <c r="BC61" s="1021"/>
      <c r="BD61" s="1021"/>
      <c r="BE61" s="1039"/>
      <c r="BF61" s="1039"/>
      <c r="BG61" s="1039"/>
      <c r="BH61" s="1039"/>
      <c r="BI61" s="1040"/>
      <c r="BJ61" s="241"/>
      <c r="BK61" s="241"/>
      <c r="BL61" s="241"/>
      <c r="BM61" s="241"/>
      <c r="BN61" s="241"/>
      <c r="BO61" s="254"/>
      <c r="BP61" s="254"/>
      <c r="BQ61" s="251">
        <v>55</v>
      </c>
      <c r="BR61" s="252"/>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2">
      <c r="A62" s="250">
        <v>35</v>
      </c>
      <c r="B62" s="1034"/>
      <c r="C62" s="1035"/>
      <c r="D62" s="1035"/>
      <c r="E62" s="1035"/>
      <c r="F62" s="1035"/>
      <c r="G62" s="1035"/>
      <c r="H62" s="1035"/>
      <c r="I62" s="1035"/>
      <c r="J62" s="1035"/>
      <c r="K62" s="1035"/>
      <c r="L62" s="1035"/>
      <c r="M62" s="1035"/>
      <c r="N62" s="1035"/>
      <c r="O62" s="1035"/>
      <c r="P62" s="1036"/>
      <c r="Q62" s="1037"/>
      <c r="R62" s="1018"/>
      <c r="S62" s="1018"/>
      <c r="T62" s="1018"/>
      <c r="U62" s="1018"/>
      <c r="V62" s="1018"/>
      <c r="W62" s="1018"/>
      <c r="X62" s="1018"/>
      <c r="Y62" s="1018"/>
      <c r="Z62" s="1018"/>
      <c r="AA62" s="1018"/>
      <c r="AB62" s="1018"/>
      <c r="AC62" s="1018"/>
      <c r="AD62" s="1018"/>
      <c r="AE62" s="1038"/>
      <c r="AF62" s="1017"/>
      <c r="AG62" s="1018"/>
      <c r="AH62" s="1018"/>
      <c r="AI62" s="1018"/>
      <c r="AJ62" s="1019"/>
      <c r="AK62" s="1020"/>
      <c r="AL62" s="1018"/>
      <c r="AM62" s="1018"/>
      <c r="AN62" s="1018"/>
      <c r="AO62" s="1018"/>
      <c r="AP62" s="1018"/>
      <c r="AQ62" s="1018"/>
      <c r="AR62" s="1018"/>
      <c r="AS62" s="1018"/>
      <c r="AT62" s="1018"/>
      <c r="AU62" s="1018"/>
      <c r="AV62" s="1018"/>
      <c r="AW62" s="1018"/>
      <c r="AX62" s="1018"/>
      <c r="AY62" s="1018"/>
      <c r="AZ62" s="1021"/>
      <c r="BA62" s="1021"/>
      <c r="BB62" s="1021"/>
      <c r="BC62" s="1021"/>
      <c r="BD62" s="1021"/>
      <c r="BE62" s="1029"/>
      <c r="BF62" s="1029"/>
      <c r="BG62" s="1029"/>
      <c r="BH62" s="1029"/>
      <c r="BI62" s="1030"/>
      <c r="BJ62" s="1031" t="s">
        <v>392</v>
      </c>
      <c r="BK62" s="1032"/>
      <c r="BL62" s="1032"/>
      <c r="BM62" s="1032"/>
      <c r="BN62" s="1033"/>
      <c r="BO62" s="254"/>
      <c r="BP62" s="254"/>
      <c r="BQ62" s="251">
        <v>56</v>
      </c>
      <c r="BR62" s="252"/>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5">
      <c r="A63" s="253" t="s">
        <v>372</v>
      </c>
      <c r="B63" s="942" t="s">
        <v>393</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5"/>
      <c r="AF63" s="1026">
        <v>27988</v>
      </c>
      <c r="AG63" s="957"/>
      <c r="AH63" s="957"/>
      <c r="AI63" s="957"/>
      <c r="AJ63" s="1027"/>
      <c r="AK63" s="1028"/>
      <c r="AL63" s="961"/>
      <c r="AM63" s="961"/>
      <c r="AN63" s="961"/>
      <c r="AO63" s="961"/>
      <c r="AP63" s="957">
        <v>47302</v>
      </c>
      <c r="AQ63" s="957"/>
      <c r="AR63" s="957"/>
      <c r="AS63" s="957"/>
      <c r="AT63" s="957"/>
      <c r="AU63" s="957">
        <v>598</v>
      </c>
      <c r="AV63" s="957"/>
      <c r="AW63" s="957"/>
      <c r="AX63" s="957"/>
      <c r="AY63" s="957"/>
      <c r="AZ63" s="1022"/>
      <c r="BA63" s="1022"/>
      <c r="BB63" s="1022"/>
      <c r="BC63" s="1022"/>
      <c r="BD63" s="1022"/>
      <c r="BE63" s="958"/>
      <c r="BF63" s="958"/>
      <c r="BG63" s="958"/>
      <c r="BH63" s="958"/>
      <c r="BI63" s="959"/>
      <c r="BJ63" s="1023" t="s">
        <v>118</v>
      </c>
      <c r="BK63" s="949"/>
      <c r="BL63" s="949"/>
      <c r="BM63" s="949"/>
      <c r="BN63" s="1024"/>
      <c r="BO63" s="254"/>
      <c r="BP63" s="254"/>
      <c r="BQ63" s="251">
        <v>57</v>
      </c>
      <c r="BR63" s="252"/>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5">
      <c r="A65" s="241" t="s">
        <v>394</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2">
      <c r="A66" s="993" t="s">
        <v>395</v>
      </c>
      <c r="B66" s="994"/>
      <c r="C66" s="994"/>
      <c r="D66" s="994"/>
      <c r="E66" s="994"/>
      <c r="F66" s="994"/>
      <c r="G66" s="994"/>
      <c r="H66" s="994"/>
      <c r="I66" s="994"/>
      <c r="J66" s="994"/>
      <c r="K66" s="994"/>
      <c r="L66" s="994"/>
      <c r="M66" s="994"/>
      <c r="N66" s="994"/>
      <c r="O66" s="994"/>
      <c r="P66" s="995"/>
      <c r="Q66" s="999" t="s">
        <v>396</v>
      </c>
      <c r="R66" s="1000"/>
      <c r="S66" s="1000"/>
      <c r="T66" s="1000"/>
      <c r="U66" s="1001"/>
      <c r="V66" s="999" t="s">
        <v>377</v>
      </c>
      <c r="W66" s="1000"/>
      <c r="X66" s="1000"/>
      <c r="Y66" s="1000"/>
      <c r="Z66" s="1001"/>
      <c r="AA66" s="999" t="s">
        <v>378</v>
      </c>
      <c r="AB66" s="1000"/>
      <c r="AC66" s="1000"/>
      <c r="AD66" s="1000"/>
      <c r="AE66" s="1001"/>
      <c r="AF66" s="1005" t="s">
        <v>397</v>
      </c>
      <c r="AG66" s="1006"/>
      <c r="AH66" s="1006"/>
      <c r="AI66" s="1006"/>
      <c r="AJ66" s="1007"/>
      <c r="AK66" s="999" t="s">
        <v>398</v>
      </c>
      <c r="AL66" s="994"/>
      <c r="AM66" s="994"/>
      <c r="AN66" s="994"/>
      <c r="AO66" s="995"/>
      <c r="AP66" s="999" t="s">
        <v>381</v>
      </c>
      <c r="AQ66" s="1000"/>
      <c r="AR66" s="1000"/>
      <c r="AS66" s="1000"/>
      <c r="AT66" s="1001"/>
      <c r="AU66" s="999" t="s">
        <v>399</v>
      </c>
      <c r="AV66" s="1000"/>
      <c r="AW66" s="1000"/>
      <c r="AX66" s="1000"/>
      <c r="AY66" s="1001"/>
      <c r="AZ66" s="999" t="s">
        <v>349</v>
      </c>
      <c r="BA66" s="1000"/>
      <c r="BB66" s="1000"/>
      <c r="BC66" s="1000"/>
      <c r="BD66" s="1015"/>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3" t="s">
        <v>553</v>
      </c>
      <c r="C68" s="984"/>
      <c r="D68" s="984"/>
      <c r="E68" s="984"/>
      <c r="F68" s="984"/>
      <c r="G68" s="984"/>
      <c r="H68" s="984"/>
      <c r="I68" s="984"/>
      <c r="J68" s="984"/>
      <c r="K68" s="984"/>
      <c r="L68" s="984"/>
      <c r="M68" s="984"/>
      <c r="N68" s="984"/>
      <c r="O68" s="984"/>
      <c r="P68" s="985"/>
      <c r="Q68" s="986">
        <v>10046</v>
      </c>
      <c r="R68" s="980"/>
      <c r="S68" s="980"/>
      <c r="T68" s="980"/>
      <c r="U68" s="980"/>
      <c r="V68" s="980">
        <v>10005</v>
      </c>
      <c r="W68" s="980"/>
      <c r="X68" s="980"/>
      <c r="Y68" s="980"/>
      <c r="Z68" s="980"/>
      <c r="AA68" s="980">
        <v>41</v>
      </c>
      <c r="AB68" s="980"/>
      <c r="AC68" s="980"/>
      <c r="AD68" s="980"/>
      <c r="AE68" s="980"/>
      <c r="AF68" s="980">
        <v>41</v>
      </c>
      <c r="AG68" s="980"/>
      <c r="AH68" s="980"/>
      <c r="AI68" s="980"/>
      <c r="AJ68" s="980"/>
      <c r="AK68" s="980" t="s">
        <v>491</v>
      </c>
      <c r="AL68" s="980"/>
      <c r="AM68" s="980"/>
      <c r="AN68" s="980"/>
      <c r="AO68" s="980"/>
      <c r="AP68" s="980">
        <v>5448</v>
      </c>
      <c r="AQ68" s="980"/>
      <c r="AR68" s="980"/>
      <c r="AS68" s="980"/>
      <c r="AT68" s="980"/>
      <c r="AU68" s="980">
        <v>2019</v>
      </c>
      <c r="AV68" s="980"/>
      <c r="AW68" s="980"/>
      <c r="AX68" s="980"/>
      <c r="AY68" s="980"/>
      <c r="AZ68" s="981"/>
      <c r="BA68" s="981"/>
      <c r="BB68" s="981"/>
      <c r="BC68" s="981"/>
      <c r="BD68" s="982"/>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50">
        <v>2</v>
      </c>
      <c r="B69" s="972" t="s">
        <v>554</v>
      </c>
      <c r="C69" s="973"/>
      <c r="D69" s="973"/>
      <c r="E69" s="973"/>
      <c r="F69" s="973"/>
      <c r="G69" s="973"/>
      <c r="H69" s="973"/>
      <c r="I69" s="973"/>
      <c r="J69" s="973"/>
      <c r="K69" s="973"/>
      <c r="L69" s="973"/>
      <c r="M69" s="973"/>
      <c r="N69" s="973"/>
      <c r="O69" s="973"/>
      <c r="P69" s="974"/>
      <c r="Q69" s="975">
        <v>2475</v>
      </c>
      <c r="R69" s="969"/>
      <c r="S69" s="969"/>
      <c r="T69" s="969"/>
      <c r="U69" s="969"/>
      <c r="V69" s="969">
        <v>2406</v>
      </c>
      <c r="W69" s="969"/>
      <c r="X69" s="969"/>
      <c r="Y69" s="969"/>
      <c r="Z69" s="969"/>
      <c r="AA69" s="969">
        <v>69</v>
      </c>
      <c r="AB69" s="969"/>
      <c r="AC69" s="969"/>
      <c r="AD69" s="969"/>
      <c r="AE69" s="969"/>
      <c r="AF69" s="969">
        <v>69</v>
      </c>
      <c r="AG69" s="969"/>
      <c r="AH69" s="969"/>
      <c r="AI69" s="969"/>
      <c r="AJ69" s="969"/>
      <c r="AK69" s="969" t="s">
        <v>491</v>
      </c>
      <c r="AL69" s="969"/>
      <c r="AM69" s="969"/>
      <c r="AN69" s="969"/>
      <c r="AO69" s="969"/>
      <c r="AP69" s="969">
        <v>99</v>
      </c>
      <c r="AQ69" s="969"/>
      <c r="AR69" s="969"/>
      <c r="AS69" s="969"/>
      <c r="AT69" s="969"/>
      <c r="AU69" s="969">
        <v>1</v>
      </c>
      <c r="AV69" s="969"/>
      <c r="AW69" s="969"/>
      <c r="AX69" s="969"/>
      <c r="AY69" s="969"/>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50">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3" t="s">
        <v>372</v>
      </c>
      <c r="B88" s="942" t="s">
        <v>400</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v>110</v>
      </c>
      <c r="AG88" s="957"/>
      <c r="AH88" s="957"/>
      <c r="AI88" s="957"/>
      <c r="AJ88" s="957"/>
      <c r="AK88" s="961"/>
      <c r="AL88" s="961"/>
      <c r="AM88" s="961"/>
      <c r="AN88" s="961"/>
      <c r="AO88" s="961"/>
      <c r="AP88" s="957">
        <v>5547</v>
      </c>
      <c r="AQ88" s="957"/>
      <c r="AR88" s="957"/>
      <c r="AS88" s="957"/>
      <c r="AT88" s="957"/>
      <c r="AU88" s="957">
        <v>2020</v>
      </c>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372</v>
      </c>
      <c r="BR102" s="942" t="s">
        <v>401</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47236</v>
      </c>
      <c r="CS102" s="949"/>
      <c r="CT102" s="949"/>
      <c r="CU102" s="949"/>
      <c r="CV102" s="950"/>
      <c r="CW102" s="948">
        <v>1882</v>
      </c>
      <c r="CX102" s="949"/>
      <c r="CY102" s="949"/>
      <c r="CZ102" s="949"/>
      <c r="DA102" s="950"/>
      <c r="DB102" s="948">
        <v>57268</v>
      </c>
      <c r="DC102" s="949"/>
      <c r="DD102" s="949"/>
      <c r="DE102" s="949"/>
      <c r="DF102" s="950"/>
      <c r="DG102" s="948">
        <v>8366</v>
      </c>
      <c r="DH102" s="949"/>
      <c r="DI102" s="949"/>
      <c r="DJ102" s="949"/>
      <c r="DK102" s="950"/>
      <c r="DL102" s="948">
        <v>0</v>
      </c>
      <c r="DM102" s="949"/>
      <c r="DN102" s="949"/>
      <c r="DO102" s="949"/>
      <c r="DP102" s="950"/>
      <c r="DQ102" s="948">
        <v>0</v>
      </c>
      <c r="DR102" s="949"/>
      <c r="DS102" s="949"/>
      <c r="DT102" s="949"/>
      <c r="DU102" s="950"/>
      <c r="DV102" s="931"/>
      <c r="DW102" s="932"/>
      <c r="DX102" s="932"/>
      <c r="DY102" s="932"/>
      <c r="DZ102" s="933"/>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402</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403</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404</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405</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6" t="s">
        <v>406</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407</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408</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409</v>
      </c>
      <c r="AB109" s="892"/>
      <c r="AC109" s="892"/>
      <c r="AD109" s="892"/>
      <c r="AE109" s="893"/>
      <c r="AF109" s="894" t="s">
        <v>305</v>
      </c>
      <c r="AG109" s="892"/>
      <c r="AH109" s="892"/>
      <c r="AI109" s="892"/>
      <c r="AJ109" s="893"/>
      <c r="AK109" s="894" t="s">
        <v>304</v>
      </c>
      <c r="AL109" s="892"/>
      <c r="AM109" s="892"/>
      <c r="AN109" s="892"/>
      <c r="AO109" s="893"/>
      <c r="AP109" s="894" t="s">
        <v>410</v>
      </c>
      <c r="AQ109" s="892"/>
      <c r="AR109" s="892"/>
      <c r="AS109" s="892"/>
      <c r="AT109" s="923"/>
      <c r="AU109" s="891" t="s">
        <v>408</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409</v>
      </c>
      <c r="BR109" s="892"/>
      <c r="BS109" s="892"/>
      <c r="BT109" s="892"/>
      <c r="BU109" s="893"/>
      <c r="BV109" s="894" t="s">
        <v>305</v>
      </c>
      <c r="BW109" s="892"/>
      <c r="BX109" s="892"/>
      <c r="BY109" s="892"/>
      <c r="BZ109" s="893"/>
      <c r="CA109" s="894" t="s">
        <v>304</v>
      </c>
      <c r="CB109" s="892"/>
      <c r="CC109" s="892"/>
      <c r="CD109" s="892"/>
      <c r="CE109" s="893"/>
      <c r="CF109" s="930" t="s">
        <v>410</v>
      </c>
      <c r="CG109" s="930"/>
      <c r="CH109" s="930"/>
      <c r="CI109" s="930"/>
      <c r="CJ109" s="930"/>
      <c r="CK109" s="894" t="s">
        <v>411</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409</v>
      </c>
      <c r="DH109" s="892"/>
      <c r="DI109" s="892"/>
      <c r="DJ109" s="892"/>
      <c r="DK109" s="893"/>
      <c r="DL109" s="894" t="s">
        <v>305</v>
      </c>
      <c r="DM109" s="892"/>
      <c r="DN109" s="892"/>
      <c r="DO109" s="892"/>
      <c r="DP109" s="893"/>
      <c r="DQ109" s="894" t="s">
        <v>304</v>
      </c>
      <c r="DR109" s="892"/>
      <c r="DS109" s="892"/>
      <c r="DT109" s="892"/>
      <c r="DU109" s="893"/>
      <c r="DV109" s="894" t="s">
        <v>410</v>
      </c>
      <c r="DW109" s="892"/>
      <c r="DX109" s="892"/>
      <c r="DY109" s="892"/>
      <c r="DZ109" s="923"/>
    </row>
    <row r="110" spans="1:131" s="235" customFormat="1" ht="26.25" customHeight="1" x14ac:dyDescent="0.2">
      <c r="A110" s="792" t="s">
        <v>412</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71021993</v>
      </c>
      <c r="AB110" s="885"/>
      <c r="AC110" s="885"/>
      <c r="AD110" s="885"/>
      <c r="AE110" s="886"/>
      <c r="AF110" s="887">
        <v>69338256</v>
      </c>
      <c r="AG110" s="885"/>
      <c r="AH110" s="885"/>
      <c r="AI110" s="885"/>
      <c r="AJ110" s="886"/>
      <c r="AK110" s="887">
        <v>68216940</v>
      </c>
      <c r="AL110" s="885"/>
      <c r="AM110" s="885"/>
      <c r="AN110" s="885"/>
      <c r="AO110" s="886"/>
      <c r="AP110" s="888">
        <v>25.3</v>
      </c>
      <c r="AQ110" s="889"/>
      <c r="AR110" s="889"/>
      <c r="AS110" s="889"/>
      <c r="AT110" s="890"/>
      <c r="AU110" s="924" t="s">
        <v>70</v>
      </c>
      <c r="AV110" s="925"/>
      <c r="AW110" s="925"/>
      <c r="AX110" s="925"/>
      <c r="AY110" s="925"/>
      <c r="AZ110" s="847" t="s">
        <v>413</v>
      </c>
      <c r="BA110" s="793"/>
      <c r="BB110" s="793"/>
      <c r="BC110" s="793"/>
      <c r="BD110" s="793"/>
      <c r="BE110" s="793"/>
      <c r="BF110" s="793"/>
      <c r="BG110" s="793"/>
      <c r="BH110" s="793"/>
      <c r="BI110" s="793"/>
      <c r="BJ110" s="793"/>
      <c r="BK110" s="793"/>
      <c r="BL110" s="793"/>
      <c r="BM110" s="793"/>
      <c r="BN110" s="793"/>
      <c r="BO110" s="793"/>
      <c r="BP110" s="794"/>
      <c r="BQ110" s="848">
        <v>1123719477</v>
      </c>
      <c r="BR110" s="830"/>
      <c r="BS110" s="830"/>
      <c r="BT110" s="830"/>
      <c r="BU110" s="830"/>
      <c r="BV110" s="830">
        <v>1101861207</v>
      </c>
      <c r="BW110" s="830"/>
      <c r="BX110" s="830"/>
      <c r="BY110" s="830"/>
      <c r="BZ110" s="830"/>
      <c r="CA110" s="830">
        <v>1077863547</v>
      </c>
      <c r="CB110" s="830"/>
      <c r="CC110" s="830"/>
      <c r="CD110" s="830"/>
      <c r="CE110" s="830"/>
      <c r="CF110" s="857">
        <v>399.8</v>
      </c>
      <c r="CG110" s="858"/>
      <c r="CH110" s="858"/>
      <c r="CI110" s="858"/>
      <c r="CJ110" s="858"/>
      <c r="CK110" s="920" t="s">
        <v>414</v>
      </c>
      <c r="CL110" s="804"/>
      <c r="CM110" s="881" t="s">
        <v>415</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v>331108</v>
      </c>
      <c r="DH110" s="830"/>
      <c r="DI110" s="830"/>
      <c r="DJ110" s="830"/>
      <c r="DK110" s="830"/>
      <c r="DL110" s="830">
        <v>303297</v>
      </c>
      <c r="DM110" s="830"/>
      <c r="DN110" s="830"/>
      <c r="DO110" s="830"/>
      <c r="DP110" s="830"/>
      <c r="DQ110" s="830">
        <v>275031</v>
      </c>
      <c r="DR110" s="830"/>
      <c r="DS110" s="830"/>
      <c r="DT110" s="830"/>
      <c r="DU110" s="830"/>
      <c r="DV110" s="831">
        <v>0.1</v>
      </c>
      <c r="DW110" s="831"/>
      <c r="DX110" s="831"/>
      <c r="DY110" s="831"/>
      <c r="DZ110" s="832"/>
    </row>
    <row r="111" spans="1:131" s="235" customFormat="1" ht="26.25" customHeight="1" x14ac:dyDescent="0.2">
      <c r="A111" s="759" t="s">
        <v>416</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v>1227880</v>
      </c>
      <c r="AB111" s="914"/>
      <c r="AC111" s="914"/>
      <c r="AD111" s="914"/>
      <c r="AE111" s="915"/>
      <c r="AF111" s="916">
        <v>856898</v>
      </c>
      <c r="AG111" s="914"/>
      <c r="AH111" s="914"/>
      <c r="AI111" s="914"/>
      <c r="AJ111" s="915"/>
      <c r="AK111" s="916">
        <v>918414</v>
      </c>
      <c r="AL111" s="914"/>
      <c r="AM111" s="914"/>
      <c r="AN111" s="914"/>
      <c r="AO111" s="915"/>
      <c r="AP111" s="917">
        <v>0.3</v>
      </c>
      <c r="AQ111" s="918"/>
      <c r="AR111" s="918"/>
      <c r="AS111" s="918"/>
      <c r="AT111" s="919"/>
      <c r="AU111" s="926"/>
      <c r="AV111" s="927"/>
      <c r="AW111" s="927"/>
      <c r="AX111" s="927"/>
      <c r="AY111" s="927"/>
      <c r="AZ111" s="800" t="s">
        <v>417</v>
      </c>
      <c r="BA111" s="735"/>
      <c r="BB111" s="735"/>
      <c r="BC111" s="735"/>
      <c r="BD111" s="735"/>
      <c r="BE111" s="735"/>
      <c r="BF111" s="735"/>
      <c r="BG111" s="735"/>
      <c r="BH111" s="735"/>
      <c r="BI111" s="735"/>
      <c r="BJ111" s="735"/>
      <c r="BK111" s="735"/>
      <c r="BL111" s="735"/>
      <c r="BM111" s="735"/>
      <c r="BN111" s="735"/>
      <c r="BO111" s="735"/>
      <c r="BP111" s="736"/>
      <c r="BQ111" s="801">
        <v>6053481</v>
      </c>
      <c r="BR111" s="802"/>
      <c r="BS111" s="802"/>
      <c r="BT111" s="802"/>
      <c r="BU111" s="802"/>
      <c r="BV111" s="802">
        <v>5980124</v>
      </c>
      <c r="BW111" s="802"/>
      <c r="BX111" s="802"/>
      <c r="BY111" s="802"/>
      <c r="BZ111" s="802"/>
      <c r="CA111" s="802">
        <v>4354051</v>
      </c>
      <c r="CB111" s="802"/>
      <c r="CC111" s="802"/>
      <c r="CD111" s="802"/>
      <c r="CE111" s="802"/>
      <c r="CF111" s="866">
        <v>1.6</v>
      </c>
      <c r="CG111" s="867"/>
      <c r="CH111" s="867"/>
      <c r="CI111" s="867"/>
      <c r="CJ111" s="867"/>
      <c r="CK111" s="921"/>
      <c r="CL111" s="806"/>
      <c r="CM111" s="809" t="s">
        <v>418</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118</v>
      </c>
      <c r="DH111" s="802"/>
      <c r="DI111" s="802"/>
      <c r="DJ111" s="802"/>
      <c r="DK111" s="802"/>
      <c r="DL111" s="802" t="s">
        <v>118</v>
      </c>
      <c r="DM111" s="802"/>
      <c r="DN111" s="802"/>
      <c r="DO111" s="802"/>
      <c r="DP111" s="802"/>
      <c r="DQ111" s="802" t="s">
        <v>419</v>
      </c>
      <c r="DR111" s="802"/>
      <c r="DS111" s="802"/>
      <c r="DT111" s="802"/>
      <c r="DU111" s="802"/>
      <c r="DV111" s="779" t="s">
        <v>118</v>
      </c>
      <c r="DW111" s="779"/>
      <c r="DX111" s="779"/>
      <c r="DY111" s="779"/>
      <c r="DZ111" s="780"/>
    </row>
    <row r="112" spans="1:131" s="235" customFormat="1" ht="26.25" customHeight="1" x14ac:dyDescent="0.2">
      <c r="A112" s="906" t="s">
        <v>420</v>
      </c>
      <c r="B112" s="907"/>
      <c r="C112" s="735" t="s">
        <v>421</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5733333</v>
      </c>
      <c r="AB112" s="765"/>
      <c r="AC112" s="765"/>
      <c r="AD112" s="765"/>
      <c r="AE112" s="766"/>
      <c r="AF112" s="767">
        <v>6083333</v>
      </c>
      <c r="AG112" s="765"/>
      <c r="AH112" s="765"/>
      <c r="AI112" s="765"/>
      <c r="AJ112" s="766"/>
      <c r="AK112" s="767">
        <v>6433333</v>
      </c>
      <c r="AL112" s="765"/>
      <c r="AM112" s="765"/>
      <c r="AN112" s="765"/>
      <c r="AO112" s="766"/>
      <c r="AP112" s="812">
        <v>2.4</v>
      </c>
      <c r="AQ112" s="813"/>
      <c r="AR112" s="813"/>
      <c r="AS112" s="813"/>
      <c r="AT112" s="814"/>
      <c r="AU112" s="926"/>
      <c r="AV112" s="927"/>
      <c r="AW112" s="927"/>
      <c r="AX112" s="927"/>
      <c r="AY112" s="927"/>
      <c r="AZ112" s="800" t="s">
        <v>422</v>
      </c>
      <c r="BA112" s="735"/>
      <c r="BB112" s="735"/>
      <c r="BC112" s="735"/>
      <c r="BD112" s="735"/>
      <c r="BE112" s="735"/>
      <c r="BF112" s="735"/>
      <c r="BG112" s="735"/>
      <c r="BH112" s="735"/>
      <c r="BI112" s="735"/>
      <c r="BJ112" s="735"/>
      <c r="BK112" s="735"/>
      <c r="BL112" s="735"/>
      <c r="BM112" s="735"/>
      <c r="BN112" s="735"/>
      <c r="BO112" s="735"/>
      <c r="BP112" s="736"/>
      <c r="BQ112" s="801">
        <v>785096</v>
      </c>
      <c r="BR112" s="802"/>
      <c r="BS112" s="802"/>
      <c r="BT112" s="802"/>
      <c r="BU112" s="802"/>
      <c r="BV112" s="802">
        <v>797210</v>
      </c>
      <c r="BW112" s="802"/>
      <c r="BX112" s="802"/>
      <c r="BY112" s="802"/>
      <c r="BZ112" s="802"/>
      <c r="CA112" s="802">
        <v>597636</v>
      </c>
      <c r="CB112" s="802"/>
      <c r="CC112" s="802"/>
      <c r="CD112" s="802"/>
      <c r="CE112" s="802"/>
      <c r="CF112" s="866">
        <v>0.2</v>
      </c>
      <c r="CG112" s="867"/>
      <c r="CH112" s="867"/>
      <c r="CI112" s="867"/>
      <c r="CJ112" s="867"/>
      <c r="CK112" s="921"/>
      <c r="CL112" s="806"/>
      <c r="CM112" s="809" t="s">
        <v>423</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v>1649757</v>
      </c>
      <c r="DH112" s="802"/>
      <c r="DI112" s="802"/>
      <c r="DJ112" s="802"/>
      <c r="DK112" s="802"/>
      <c r="DL112" s="802">
        <v>1519579</v>
      </c>
      <c r="DM112" s="802"/>
      <c r="DN112" s="802"/>
      <c r="DO112" s="802"/>
      <c r="DP112" s="802"/>
      <c r="DQ112" s="802">
        <v>1519579</v>
      </c>
      <c r="DR112" s="802"/>
      <c r="DS112" s="802"/>
      <c r="DT112" s="802"/>
      <c r="DU112" s="802"/>
      <c r="DV112" s="779">
        <v>0.6</v>
      </c>
      <c r="DW112" s="779"/>
      <c r="DX112" s="779"/>
      <c r="DY112" s="779"/>
      <c r="DZ112" s="780"/>
    </row>
    <row r="113" spans="1:130" s="235" customFormat="1" ht="26.25" customHeight="1" x14ac:dyDescent="0.2">
      <c r="A113" s="908"/>
      <c r="B113" s="909"/>
      <c r="C113" s="735" t="s">
        <v>424</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79395</v>
      </c>
      <c r="AB113" s="765"/>
      <c r="AC113" s="765"/>
      <c r="AD113" s="765"/>
      <c r="AE113" s="766"/>
      <c r="AF113" s="767">
        <v>75805</v>
      </c>
      <c r="AG113" s="765"/>
      <c r="AH113" s="765"/>
      <c r="AI113" s="765"/>
      <c r="AJ113" s="766"/>
      <c r="AK113" s="767">
        <v>6018</v>
      </c>
      <c r="AL113" s="765"/>
      <c r="AM113" s="765"/>
      <c r="AN113" s="765"/>
      <c r="AO113" s="766"/>
      <c r="AP113" s="812">
        <v>0</v>
      </c>
      <c r="AQ113" s="813"/>
      <c r="AR113" s="813"/>
      <c r="AS113" s="813"/>
      <c r="AT113" s="814"/>
      <c r="AU113" s="926"/>
      <c r="AV113" s="927"/>
      <c r="AW113" s="927"/>
      <c r="AX113" s="927"/>
      <c r="AY113" s="927"/>
      <c r="AZ113" s="800" t="s">
        <v>425</v>
      </c>
      <c r="BA113" s="735"/>
      <c r="BB113" s="735"/>
      <c r="BC113" s="735"/>
      <c r="BD113" s="735"/>
      <c r="BE113" s="735"/>
      <c r="BF113" s="735"/>
      <c r="BG113" s="735"/>
      <c r="BH113" s="735"/>
      <c r="BI113" s="735"/>
      <c r="BJ113" s="735"/>
      <c r="BK113" s="735"/>
      <c r="BL113" s="735"/>
      <c r="BM113" s="735"/>
      <c r="BN113" s="735"/>
      <c r="BO113" s="735"/>
      <c r="BP113" s="736"/>
      <c r="BQ113" s="801">
        <v>2522574</v>
      </c>
      <c r="BR113" s="802"/>
      <c r="BS113" s="802"/>
      <c r="BT113" s="802"/>
      <c r="BU113" s="802"/>
      <c r="BV113" s="802">
        <v>2236992</v>
      </c>
      <c r="BW113" s="802"/>
      <c r="BX113" s="802"/>
      <c r="BY113" s="802"/>
      <c r="BZ113" s="802"/>
      <c r="CA113" s="802">
        <v>2019452</v>
      </c>
      <c r="CB113" s="802"/>
      <c r="CC113" s="802"/>
      <c r="CD113" s="802"/>
      <c r="CE113" s="802"/>
      <c r="CF113" s="866">
        <v>0.7</v>
      </c>
      <c r="CG113" s="867"/>
      <c r="CH113" s="867"/>
      <c r="CI113" s="867"/>
      <c r="CJ113" s="867"/>
      <c r="CK113" s="921"/>
      <c r="CL113" s="806"/>
      <c r="CM113" s="809" t="s">
        <v>426</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t="s">
        <v>419</v>
      </c>
      <c r="DH113" s="802"/>
      <c r="DI113" s="802"/>
      <c r="DJ113" s="802"/>
      <c r="DK113" s="802"/>
      <c r="DL113" s="802" t="s">
        <v>419</v>
      </c>
      <c r="DM113" s="802"/>
      <c r="DN113" s="802"/>
      <c r="DO113" s="802"/>
      <c r="DP113" s="802"/>
      <c r="DQ113" s="802" t="s">
        <v>419</v>
      </c>
      <c r="DR113" s="802"/>
      <c r="DS113" s="802"/>
      <c r="DT113" s="802"/>
      <c r="DU113" s="802"/>
      <c r="DV113" s="779" t="s">
        <v>118</v>
      </c>
      <c r="DW113" s="779"/>
      <c r="DX113" s="779"/>
      <c r="DY113" s="779"/>
      <c r="DZ113" s="780"/>
    </row>
    <row r="114" spans="1:130" s="235" customFormat="1" ht="26.25" customHeight="1" x14ac:dyDescent="0.2">
      <c r="A114" s="908"/>
      <c r="B114" s="909"/>
      <c r="C114" s="735" t="s">
        <v>427</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v>129492</v>
      </c>
      <c r="AB114" s="765"/>
      <c r="AC114" s="765"/>
      <c r="AD114" s="765"/>
      <c r="AE114" s="766"/>
      <c r="AF114" s="767">
        <v>226017</v>
      </c>
      <c r="AG114" s="765"/>
      <c r="AH114" s="765"/>
      <c r="AI114" s="765"/>
      <c r="AJ114" s="766"/>
      <c r="AK114" s="767">
        <v>228249</v>
      </c>
      <c r="AL114" s="765"/>
      <c r="AM114" s="765"/>
      <c r="AN114" s="765"/>
      <c r="AO114" s="766"/>
      <c r="AP114" s="812">
        <v>0.1</v>
      </c>
      <c r="AQ114" s="813"/>
      <c r="AR114" s="813"/>
      <c r="AS114" s="813"/>
      <c r="AT114" s="814"/>
      <c r="AU114" s="926"/>
      <c r="AV114" s="927"/>
      <c r="AW114" s="927"/>
      <c r="AX114" s="927"/>
      <c r="AY114" s="927"/>
      <c r="AZ114" s="800" t="s">
        <v>428</v>
      </c>
      <c r="BA114" s="735"/>
      <c r="BB114" s="735"/>
      <c r="BC114" s="735"/>
      <c r="BD114" s="735"/>
      <c r="BE114" s="735"/>
      <c r="BF114" s="735"/>
      <c r="BG114" s="735"/>
      <c r="BH114" s="735"/>
      <c r="BI114" s="735"/>
      <c r="BJ114" s="735"/>
      <c r="BK114" s="735"/>
      <c r="BL114" s="735"/>
      <c r="BM114" s="735"/>
      <c r="BN114" s="735"/>
      <c r="BO114" s="735"/>
      <c r="BP114" s="736"/>
      <c r="BQ114" s="801">
        <v>102310503</v>
      </c>
      <c r="BR114" s="802"/>
      <c r="BS114" s="802"/>
      <c r="BT114" s="802"/>
      <c r="BU114" s="802"/>
      <c r="BV114" s="802">
        <v>97984114</v>
      </c>
      <c r="BW114" s="802"/>
      <c r="BX114" s="802"/>
      <c r="BY114" s="802"/>
      <c r="BZ114" s="802"/>
      <c r="CA114" s="802">
        <v>93858505</v>
      </c>
      <c r="CB114" s="802"/>
      <c r="CC114" s="802"/>
      <c r="CD114" s="802"/>
      <c r="CE114" s="802"/>
      <c r="CF114" s="866">
        <v>34.799999999999997</v>
      </c>
      <c r="CG114" s="867"/>
      <c r="CH114" s="867"/>
      <c r="CI114" s="867"/>
      <c r="CJ114" s="867"/>
      <c r="CK114" s="921"/>
      <c r="CL114" s="806"/>
      <c r="CM114" s="809" t="s">
        <v>429</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t="s">
        <v>419</v>
      </c>
      <c r="DH114" s="802"/>
      <c r="DI114" s="802"/>
      <c r="DJ114" s="802"/>
      <c r="DK114" s="802"/>
      <c r="DL114" s="802" t="s">
        <v>419</v>
      </c>
      <c r="DM114" s="802"/>
      <c r="DN114" s="802"/>
      <c r="DO114" s="802"/>
      <c r="DP114" s="802"/>
      <c r="DQ114" s="802" t="s">
        <v>419</v>
      </c>
      <c r="DR114" s="802"/>
      <c r="DS114" s="802"/>
      <c r="DT114" s="802"/>
      <c r="DU114" s="802"/>
      <c r="DV114" s="779" t="s">
        <v>118</v>
      </c>
      <c r="DW114" s="779"/>
      <c r="DX114" s="779"/>
      <c r="DY114" s="779"/>
      <c r="DZ114" s="780"/>
    </row>
    <row r="115" spans="1:130" s="235" customFormat="1" ht="26.25" customHeight="1" x14ac:dyDescent="0.2">
      <c r="A115" s="908"/>
      <c r="B115" s="909"/>
      <c r="C115" s="735" t="s">
        <v>430</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201435</v>
      </c>
      <c r="AB115" s="765"/>
      <c r="AC115" s="765"/>
      <c r="AD115" s="765"/>
      <c r="AE115" s="766"/>
      <c r="AF115" s="767">
        <v>183950</v>
      </c>
      <c r="AG115" s="765"/>
      <c r="AH115" s="765"/>
      <c r="AI115" s="765"/>
      <c r="AJ115" s="766"/>
      <c r="AK115" s="767">
        <v>182702</v>
      </c>
      <c r="AL115" s="765"/>
      <c r="AM115" s="765"/>
      <c r="AN115" s="765"/>
      <c r="AO115" s="766"/>
      <c r="AP115" s="812">
        <v>0.1</v>
      </c>
      <c r="AQ115" s="813"/>
      <c r="AR115" s="813"/>
      <c r="AS115" s="813"/>
      <c r="AT115" s="814"/>
      <c r="AU115" s="926"/>
      <c r="AV115" s="927"/>
      <c r="AW115" s="927"/>
      <c r="AX115" s="927"/>
      <c r="AY115" s="927"/>
      <c r="AZ115" s="800" t="s">
        <v>431</v>
      </c>
      <c r="BA115" s="735"/>
      <c r="BB115" s="735"/>
      <c r="BC115" s="735"/>
      <c r="BD115" s="735"/>
      <c r="BE115" s="735"/>
      <c r="BF115" s="735"/>
      <c r="BG115" s="735"/>
      <c r="BH115" s="735"/>
      <c r="BI115" s="735"/>
      <c r="BJ115" s="735"/>
      <c r="BK115" s="735"/>
      <c r="BL115" s="735"/>
      <c r="BM115" s="735"/>
      <c r="BN115" s="735"/>
      <c r="BO115" s="735"/>
      <c r="BP115" s="736"/>
      <c r="BQ115" s="801">
        <v>13259140</v>
      </c>
      <c r="BR115" s="802"/>
      <c r="BS115" s="802"/>
      <c r="BT115" s="802"/>
      <c r="BU115" s="802"/>
      <c r="BV115" s="802">
        <v>14598617</v>
      </c>
      <c r="BW115" s="802"/>
      <c r="BX115" s="802"/>
      <c r="BY115" s="802"/>
      <c r="BZ115" s="802"/>
      <c r="CA115" s="802">
        <v>17546078</v>
      </c>
      <c r="CB115" s="802"/>
      <c r="CC115" s="802"/>
      <c r="CD115" s="802"/>
      <c r="CE115" s="802"/>
      <c r="CF115" s="866">
        <v>6.5</v>
      </c>
      <c r="CG115" s="867"/>
      <c r="CH115" s="867"/>
      <c r="CI115" s="867"/>
      <c r="CJ115" s="867"/>
      <c r="CK115" s="921"/>
      <c r="CL115" s="806"/>
      <c r="CM115" s="800" t="s">
        <v>432</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v>4072616</v>
      </c>
      <c r="DH115" s="802"/>
      <c r="DI115" s="802"/>
      <c r="DJ115" s="802"/>
      <c r="DK115" s="802"/>
      <c r="DL115" s="802">
        <v>4157248</v>
      </c>
      <c r="DM115" s="802"/>
      <c r="DN115" s="802"/>
      <c r="DO115" s="802"/>
      <c r="DP115" s="802"/>
      <c r="DQ115" s="802">
        <v>2559441</v>
      </c>
      <c r="DR115" s="802"/>
      <c r="DS115" s="802"/>
      <c r="DT115" s="802"/>
      <c r="DU115" s="802"/>
      <c r="DV115" s="779">
        <v>0.9</v>
      </c>
      <c r="DW115" s="779"/>
      <c r="DX115" s="779"/>
      <c r="DY115" s="779"/>
      <c r="DZ115" s="780"/>
    </row>
    <row r="116" spans="1:130" s="235" customFormat="1" ht="26.25" customHeight="1" x14ac:dyDescent="0.2">
      <c r="A116" s="910"/>
      <c r="B116" s="911"/>
      <c r="C116" s="871" t="s">
        <v>433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t="s">
        <v>118</v>
      </c>
      <c r="AB116" s="765"/>
      <c r="AC116" s="765"/>
      <c r="AD116" s="765"/>
      <c r="AE116" s="766"/>
      <c r="AF116" s="767" t="s">
        <v>419</v>
      </c>
      <c r="AG116" s="765"/>
      <c r="AH116" s="765"/>
      <c r="AI116" s="765"/>
      <c r="AJ116" s="766"/>
      <c r="AK116" s="767" t="s">
        <v>419</v>
      </c>
      <c r="AL116" s="765"/>
      <c r="AM116" s="765"/>
      <c r="AN116" s="765"/>
      <c r="AO116" s="766"/>
      <c r="AP116" s="812" t="s">
        <v>419</v>
      </c>
      <c r="AQ116" s="813"/>
      <c r="AR116" s="813"/>
      <c r="AS116" s="813"/>
      <c r="AT116" s="814"/>
      <c r="AU116" s="926"/>
      <c r="AV116" s="927"/>
      <c r="AW116" s="927"/>
      <c r="AX116" s="927"/>
      <c r="AY116" s="927"/>
      <c r="AZ116" s="854" t="s">
        <v>434</v>
      </c>
      <c r="BA116" s="855"/>
      <c r="BB116" s="855"/>
      <c r="BC116" s="855"/>
      <c r="BD116" s="855"/>
      <c r="BE116" s="855"/>
      <c r="BF116" s="855"/>
      <c r="BG116" s="855"/>
      <c r="BH116" s="855"/>
      <c r="BI116" s="855"/>
      <c r="BJ116" s="855"/>
      <c r="BK116" s="855"/>
      <c r="BL116" s="855"/>
      <c r="BM116" s="855"/>
      <c r="BN116" s="855"/>
      <c r="BO116" s="855"/>
      <c r="BP116" s="856"/>
      <c r="BQ116" s="801" t="s">
        <v>419</v>
      </c>
      <c r="BR116" s="802"/>
      <c r="BS116" s="802"/>
      <c r="BT116" s="802"/>
      <c r="BU116" s="802"/>
      <c r="BV116" s="802" t="s">
        <v>419</v>
      </c>
      <c r="BW116" s="802"/>
      <c r="BX116" s="802"/>
      <c r="BY116" s="802"/>
      <c r="BZ116" s="802"/>
      <c r="CA116" s="802" t="s">
        <v>419</v>
      </c>
      <c r="CB116" s="802"/>
      <c r="CC116" s="802"/>
      <c r="CD116" s="802"/>
      <c r="CE116" s="802"/>
      <c r="CF116" s="866" t="s">
        <v>419</v>
      </c>
      <c r="CG116" s="867"/>
      <c r="CH116" s="867"/>
      <c r="CI116" s="867"/>
      <c r="CJ116" s="867"/>
      <c r="CK116" s="921"/>
      <c r="CL116" s="806"/>
      <c r="CM116" s="809" t="s">
        <v>435</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419</v>
      </c>
      <c r="DH116" s="802"/>
      <c r="DI116" s="802"/>
      <c r="DJ116" s="802"/>
      <c r="DK116" s="802"/>
      <c r="DL116" s="802" t="s">
        <v>419</v>
      </c>
      <c r="DM116" s="802"/>
      <c r="DN116" s="802"/>
      <c r="DO116" s="802"/>
      <c r="DP116" s="802"/>
      <c r="DQ116" s="802" t="s">
        <v>419</v>
      </c>
      <c r="DR116" s="802"/>
      <c r="DS116" s="802"/>
      <c r="DT116" s="802"/>
      <c r="DU116" s="802"/>
      <c r="DV116" s="779" t="s">
        <v>118</v>
      </c>
      <c r="DW116" s="779"/>
      <c r="DX116" s="779"/>
      <c r="DY116" s="779"/>
      <c r="DZ116" s="780"/>
    </row>
    <row r="117" spans="1:130" s="235" customFormat="1" ht="26.25" customHeight="1" x14ac:dyDescent="0.2">
      <c r="A117" s="891" t="s">
        <v>153</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436</v>
      </c>
      <c r="Z117" s="893"/>
      <c r="AA117" s="898">
        <v>78393528</v>
      </c>
      <c r="AB117" s="899"/>
      <c r="AC117" s="899"/>
      <c r="AD117" s="899"/>
      <c r="AE117" s="900"/>
      <c r="AF117" s="901">
        <v>76764259</v>
      </c>
      <c r="AG117" s="899"/>
      <c r="AH117" s="899"/>
      <c r="AI117" s="899"/>
      <c r="AJ117" s="900"/>
      <c r="AK117" s="901">
        <v>75985656</v>
      </c>
      <c r="AL117" s="899"/>
      <c r="AM117" s="899"/>
      <c r="AN117" s="899"/>
      <c r="AO117" s="900"/>
      <c r="AP117" s="902"/>
      <c r="AQ117" s="903"/>
      <c r="AR117" s="903"/>
      <c r="AS117" s="903"/>
      <c r="AT117" s="904"/>
      <c r="AU117" s="926"/>
      <c r="AV117" s="927"/>
      <c r="AW117" s="927"/>
      <c r="AX117" s="927"/>
      <c r="AY117" s="927"/>
      <c r="AZ117" s="800" t="s">
        <v>437</v>
      </c>
      <c r="BA117" s="735"/>
      <c r="BB117" s="735"/>
      <c r="BC117" s="735"/>
      <c r="BD117" s="735"/>
      <c r="BE117" s="735"/>
      <c r="BF117" s="735"/>
      <c r="BG117" s="735"/>
      <c r="BH117" s="735"/>
      <c r="BI117" s="735"/>
      <c r="BJ117" s="735"/>
      <c r="BK117" s="735"/>
      <c r="BL117" s="735"/>
      <c r="BM117" s="735"/>
      <c r="BN117" s="735"/>
      <c r="BO117" s="735"/>
      <c r="BP117" s="736"/>
      <c r="BQ117" s="801" t="s">
        <v>118</v>
      </c>
      <c r="BR117" s="802"/>
      <c r="BS117" s="802"/>
      <c r="BT117" s="802"/>
      <c r="BU117" s="802"/>
      <c r="BV117" s="802" t="s">
        <v>118</v>
      </c>
      <c r="BW117" s="802"/>
      <c r="BX117" s="802"/>
      <c r="BY117" s="802"/>
      <c r="BZ117" s="802"/>
      <c r="CA117" s="802" t="s">
        <v>118</v>
      </c>
      <c r="CB117" s="802"/>
      <c r="CC117" s="802"/>
      <c r="CD117" s="802"/>
      <c r="CE117" s="802"/>
      <c r="CF117" s="866" t="s">
        <v>363</v>
      </c>
      <c r="CG117" s="867"/>
      <c r="CH117" s="867"/>
      <c r="CI117" s="867"/>
      <c r="CJ117" s="867"/>
      <c r="CK117" s="921"/>
      <c r="CL117" s="806"/>
      <c r="CM117" s="809" t="s">
        <v>438</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363</v>
      </c>
      <c r="DH117" s="802"/>
      <c r="DI117" s="802"/>
      <c r="DJ117" s="802"/>
      <c r="DK117" s="802"/>
      <c r="DL117" s="802" t="s">
        <v>118</v>
      </c>
      <c r="DM117" s="802"/>
      <c r="DN117" s="802"/>
      <c r="DO117" s="802"/>
      <c r="DP117" s="802"/>
      <c r="DQ117" s="802" t="s">
        <v>118</v>
      </c>
      <c r="DR117" s="802"/>
      <c r="DS117" s="802"/>
      <c r="DT117" s="802"/>
      <c r="DU117" s="802"/>
      <c r="DV117" s="779" t="s">
        <v>118</v>
      </c>
      <c r="DW117" s="779"/>
      <c r="DX117" s="779"/>
      <c r="DY117" s="779"/>
      <c r="DZ117" s="780"/>
    </row>
    <row r="118" spans="1:130" s="235" customFormat="1" ht="26.25" customHeight="1" x14ac:dyDescent="0.2">
      <c r="A118" s="891" t="s">
        <v>411</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409</v>
      </c>
      <c r="AB118" s="892"/>
      <c r="AC118" s="892"/>
      <c r="AD118" s="892"/>
      <c r="AE118" s="893"/>
      <c r="AF118" s="894" t="s">
        <v>305</v>
      </c>
      <c r="AG118" s="892"/>
      <c r="AH118" s="892"/>
      <c r="AI118" s="892"/>
      <c r="AJ118" s="893"/>
      <c r="AK118" s="894" t="s">
        <v>304</v>
      </c>
      <c r="AL118" s="892"/>
      <c r="AM118" s="892"/>
      <c r="AN118" s="892"/>
      <c r="AO118" s="893"/>
      <c r="AP118" s="895" t="s">
        <v>410</v>
      </c>
      <c r="AQ118" s="896"/>
      <c r="AR118" s="896"/>
      <c r="AS118" s="896"/>
      <c r="AT118" s="897"/>
      <c r="AU118" s="926"/>
      <c r="AV118" s="927"/>
      <c r="AW118" s="927"/>
      <c r="AX118" s="927"/>
      <c r="AY118" s="927"/>
      <c r="AZ118" s="870" t="s">
        <v>439</v>
      </c>
      <c r="BA118" s="871"/>
      <c r="BB118" s="871"/>
      <c r="BC118" s="871"/>
      <c r="BD118" s="871"/>
      <c r="BE118" s="871"/>
      <c r="BF118" s="871"/>
      <c r="BG118" s="871"/>
      <c r="BH118" s="871"/>
      <c r="BI118" s="871"/>
      <c r="BJ118" s="871"/>
      <c r="BK118" s="871"/>
      <c r="BL118" s="871"/>
      <c r="BM118" s="871"/>
      <c r="BN118" s="871"/>
      <c r="BO118" s="871"/>
      <c r="BP118" s="872"/>
      <c r="BQ118" s="853" t="s">
        <v>118</v>
      </c>
      <c r="BR118" s="833"/>
      <c r="BS118" s="833"/>
      <c r="BT118" s="833"/>
      <c r="BU118" s="833"/>
      <c r="BV118" s="833" t="s">
        <v>419</v>
      </c>
      <c r="BW118" s="833"/>
      <c r="BX118" s="833"/>
      <c r="BY118" s="833"/>
      <c r="BZ118" s="833"/>
      <c r="CA118" s="833" t="s">
        <v>118</v>
      </c>
      <c r="CB118" s="833"/>
      <c r="CC118" s="833"/>
      <c r="CD118" s="833"/>
      <c r="CE118" s="833"/>
      <c r="CF118" s="866" t="s">
        <v>363</v>
      </c>
      <c r="CG118" s="867"/>
      <c r="CH118" s="867"/>
      <c r="CI118" s="867"/>
      <c r="CJ118" s="867"/>
      <c r="CK118" s="921"/>
      <c r="CL118" s="806"/>
      <c r="CM118" s="809" t="s">
        <v>440</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363</v>
      </c>
      <c r="DH118" s="802"/>
      <c r="DI118" s="802"/>
      <c r="DJ118" s="802"/>
      <c r="DK118" s="802"/>
      <c r="DL118" s="802" t="s">
        <v>118</v>
      </c>
      <c r="DM118" s="802"/>
      <c r="DN118" s="802"/>
      <c r="DO118" s="802"/>
      <c r="DP118" s="802"/>
      <c r="DQ118" s="802" t="s">
        <v>118</v>
      </c>
      <c r="DR118" s="802"/>
      <c r="DS118" s="802"/>
      <c r="DT118" s="802"/>
      <c r="DU118" s="802"/>
      <c r="DV118" s="779" t="s">
        <v>363</v>
      </c>
      <c r="DW118" s="779"/>
      <c r="DX118" s="779"/>
      <c r="DY118" s="779"/>
      <c r="DZ118" s="780"/>
    </row>
    <row r="119" spans="1:130" s="235" customFormat="1" ht="26.25" customHeight="1" x14ac:dyDescent="0.2">
      <c r="A119" s="803" t="s">
        <v>414</v>
      </c>
      <c r="B119" s="804"/>
      <c r="C119" s="881" t="s">
        <v>415</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v>27393</v>
      </c>
      <c r="AB119" s="885"/>
      <c r="AC119" s="885"/>
      <c r="AD119" s="885"/>
      <c r="AE119" s="886"/>
      <c r="AF119" s="887">
        <v>27821</v>
      </c>
      <c r="AG119" s="885"/>
      <c r="AH119" s="885"/>
      <c r="AI119" s="885"/>
      <c r="AJ119" s="886"/>
      <c r="AK119" s="887">
        <v>28256</v>
      </c>
      <c r="AL119" s="885"/>
      <c r="AM119" s="885"/>
      <c r="AN119" s="885"/>
      <c r="AO119" s="886"/>
      <c r="AP119" s="888">
        <v>0</v>
      </c>
      <c r="AQ119" s="889"/>
      <c r="AR119" s="889"/>
      <c r="AS119" s="889"/>
      <c r="AT119" s="890"/>
      <c r="AU119" s="928"/>
      <c r="AV119" s="929"/>
      <c r="AW119" s="929"/>
      <c r="AX119" s="929"/>
      <c r="AY119" s="929"/>
      <c r="AZ119" s="266" t="s">
        <v>153</v>
      </c>
      <c r="BA119" s="266"/>
      <c r="BB119" s="266"/>
      <c r="BC119" s="266"/>
      <c r="BD119" s="266"/>
      <c r="BE119" s="266"/>
      <c r="BF119" s="266"/>
      <c r="BG119" s="266"/>
      <c r="BH119" s="266"/>
      <c r="BI119" s="266"/>
      <c r="BJ119" s="266"/>
      <c r="BK119" s="266"/>
      <c r="BL119" s="266"/>
      <c r="BM119" s="266"/>
      <c r="BN119" s="266"/>
      <c r="BO119" s="868" t="s">
        <v>441</v>
      </c>
      <c r="BP119" s="869"/>
      <c r="BQ119" s="853">
        <v>1248650271</v>
      </c>
      <c r="BR119" s="833"/>
      <c r="BS119" s="833"/>
      <c r="BT119" s="833"/>
      <c r="BU119" s="833"/>
      <c r="BV119" s="833">
        <v>1223458264</v>
      </c>
      <c r="BW119" s="833"/>
      <c r="BX119" s="833"/>
      <c r="BY119" s="833"/>
      <c r="BZ119" s="833"/>
      <c r="CA119" s="833">
        <v>1196239269</v>
      </c>
      <c r="CB119" s="833"/>
      <c r="CC119" s="833"/>
      <c r="CD119" s="833"/>
      <c r="CE119" s="833"/>
      <c r="CF119" s="731"/>
      <c r="CG119" s="732"/>
      <c r="CH119" s="732"/>
      <c r="CI119" s="732"/>
      <c r="CJ119" s="822"/>
      <c r="CK119" s="922"/>
      <c r="CL119" s="808"/>
      <c r="CM119" s="826" t="s">
        <v>442</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t="s">
        <v>363</v>
      </c>
      <c r="DH119" s="802"/>
      <c r="DI119" s="802"/>
      <c r="DJ119" s="802"/>
      <c r="DK119" s="802"/>
      <c r="DL119" s="802" t="s">
        <v>419</v>
      </c>
      <c r="DM119" s="802"/>
      <c r="DN119" s="802"/>
      <c r="DO119" s="802"/>
      <c r="DP119" s="802"/>
      <c r="DQ119" s="802" t="s">
        <v>419</v>
      </c>
      <c r="DR119" s="802"/>
      <c r="DS119" s="802"/>
      <c r="DT119" s="802"/>
      <c r="DU119" s="802"/>
      <c r="DV119" s="779" t="s">
        <v>363</v>
      </c>
      <c r="DW119" s="779"/>
      <c r="DX119" s="779"/>
      <c r="DY119" s="779"/>
      <c r="DZ119" s="780"/>
    </row>
    <row r="120" spans="1:130" s="235" customFormat="1" ht="26.25" customHeight="1" x14ac:dyDescent="0.2">
      <c r="A120" s="805"/>
      <c r="B120" s="806"/>
      <c r="C120" s="809" t="s">
        <v>418</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363</v>
      </c>
      <c r="AB120" s="765"/>
      <c r="AC120" s="765"/>
      <c r="AD120" s="765"/>
      <c r="AE120" s="766"/>
      <c r="AF120" s="767" t="s">
        <v>419</v>
      </c>
      <c r="AG120" s="765"/>
      <c r="AH120" s="765"/>
      <c r="AI120" s="765"/>
      <c r="AJ120" s="766"/>
      <c r="AK120" s="767" t="s">
        <v>419</v>
      </c>
      <c r="AL120" s="765"/>
      <c r="AM120" s="765"/>
      <c r="AN120" s="765"/>
      <c r="AO120" s="766"/>
      <c r="AP120" s="812" t="s">
        <v>419</v>
      </c>
      <c r="AQ120" s="813"/>
      <c r="AR120" s="813"/>
      <c r="AS120" s="813"/>
      <c r="AT120" s="814"/>
      <c r="AU120" s="873" t="s">
        <v>443</v>
      </c>
      <c r="AV120" s="874"/>
      <c r="AW120" s="874"/>
      <c r="AX120" s="874"/>
      <c r="AY120" s="875"/>
      <c r="AZ120" s="847" t="s">
        <v>444</v>
      </c>
      <c r="BA120" s="793"/>
      <c r="BB120" s="793"/>
      <c r="BC120" s="793"/>
      <c r="BD120" s="793"/>
      <c r="BE120" s="793"/>
      <c r="BF120" s="793"/>
      <c r="BG120" s="793"/>
      <c r="BH120" s="793"/>
      <c r="BI120" s="793"/>
      <c r="BJ120" s="793"/>
      <c r="BK120" s="793"/>
      <c r="BL120" s="793"/>
      <c r="BM120" s="793"/>
      <c r="BN120" s="793"/>
      <c r="BO120" s="793"/>
      <c r="BP120" s="794"/>
      <c r="BQ120" s="848">
        <v>171409244</v>
      </c>
      <c r="BR120" s="830"/>
      <c r="BS120" s="830"/>
      <c r="BT120" s="830"/>
      <c r="BU120" s="830"/>
      <c r="BV120" s="830">
        <v>166368234</v>
      </c>
      <c r="BW120" s="830"/>
      <c r="BX120" s="830"/>
      <c r="BY120" s="830"/>
      <c r="BZ120" s="830"/>
      <c r="CA120" s="830">
        <v>147184227</v>
      </c>
      <c r="CB120" s="830"/>
      <c r="CC120" s="830"/>
      <c r="CD120" s="830"/>
      <c r="CE120" s="830"/>
      <c r="CF120" s="857">
        <v>54.6</v>
      </c>
      <c r="CG120" s="858"/>
      <c r="CH120" s="858"/>
      <c r="CI120" s="858"/>
      <c r="CJ120" s="858"/>
      <c r="CK120" s="859" t="s">
        <v>445</v>
      </c>
      <c r="CL120" s="839"/>
      <c r="CM120" s="839"/>
      <c r="CN120" s="839"/>
      <c r="CO120" s="840"/>
      <c r="CP120" s="863" t="s">
        <v>446</v>
      </c>
      <c r="CQ120" s="864"/>
      <c r="CR120" s="864"/>
      <c r="CS120" s="864"/>
      <c r="CT120" s="864"/>
      <c r="CU120" s="864"/>
      <c r="CV120" s="864"/>
      <c r="CW120" s="864"/>
      <c r="CX120" s="864"/>
      <c r="CY120" s="864"/>
      <c r="CZ120" s="864"/>
      <c r="DA120" s="864"/>
      <c r="DB120" s="864"/>
      <c r="DC120" s="864"/>
      <c r="DD120" s="864"/>
      <c r="DE120" s="864"/>
      <c r="DF120" s="865"/>
      <c r="DG120" s="848">
        <v>669353</v>
      </c>
      <c r="DH120" s="830"/>
      <c r="DI120" s="830"/>
      <c r="DJ120" s="830"/>
      <c r="DK120" s="830"/>
      <c r="DL120" s="830">
        <v>665187</v>
      </c>
      <c r="DM120" s="830"/>
      <c r="DN120" s="830"/>
      <c r="DO120" s="830"/>
      <c r="DP120" s="830"/>
      <c r="DQ120" s="830">
        <v>449705</v>
      </c>
      <c r="DR120" s="830"/>
      <c r="DS120" s="830"/>
      <c r="DT120" s="830"/>
      <c r="DU120" s="830"/>
      <c r="DV120" s="831">
        <v>0.2</v>
      </c>
      <c r="DW120" s="831"/>
      <c r="DX120" s="831"/>
      <c r="DY120" s="831"/>
      <c r="DZ120" s="832"/>
    </row>
    <row r="121" spans="1:130" s="235" customFormat="1" ht="26.25" customHeight="1" x14ac:dyDescent="0.2">
      <c r="A121" s="805"/>
      <c r="B121" s="806"/>
      <c r="C121" s="854" t="s">
        <v>447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44331</v>
      </c>
      <c r="AB121" s="765"/>
      <c r="AC121" s="765"/>
      <c r="AD121" s="765"/>
      <c r="AE121" s="766"/>
      <c r="AF121" s="767">
        <v>28443</v>
      </c>
      <c r="AG121" s="765"/>
      <c r="AH121" s="765"/>
      <c r="AI121" s="765"/>
      <c r="AJ121" s="766"/>
      <c r="AK121" s="767">
        <v>14457</v>
      </c>
      <c r="AL121" s="765"/>
      <c r="AM121" s="765"/>
      <c r="AN121" s="765"/>
      <c r="AO121" s="766"/>
      <c r="AP121" s="812">
        <v>0</v>
      </c>
      <c r="AQ121" s="813"/>
      <c r="AR121" s="813"/>
      <c r="AS121" s="813"/>
      <c r="AT121" s="814"/>
      <c r="AU121" s="876"/>
      <c r="AV121" s="877"/>
      <c r="AW121" s="877"/>
      <c r="AX121" s="877"/>
      <c r="AY121" s="878"/>
      <c r="AZ121" s="800" t="s">
        <v>448</v>
      </c>
      <c r="BA121" s="735"/>
      <c r="BB121" s="735"/>
      <c r="BC121" s="735"/>
      <c r="BD121" s="735"/>
      <c r="BE121" s="735"/>
      <c r="BF121" s="735"/>
      <c r="BG121" s="735"/>
      <c r="BH121" s="735"/>
      <c r="BI121" s="735"/>
      <c r="BJ121" s="735"/>
      <c r="BK121" s="735"/>
      <c r="BL121" s="735"/>
      <c r="BM121" s="735"/>
      <c r="BN121" s="735"/>
      <c r="BO121" s="735"/>
      <c r="BP121" s="736"/>
      <c r="BQ121" s="801">
        <v>13490730</v>
      </c>
      <c r="BR121" s="802"/>
      <c r="BS121" s="802"/>
      <c r="BT121" s="802"/>
      <c r="BU121" s="802"/>
      <c r="BV121" s="802">
        <v>13338772</v>
      </c>
      <c r="BW121" s="802"/>
      <c r="BX121" s="802"/>
      <c r="BY121" s="802"/>
      <c r="BZ121" s="802"/>
      <c r="CA121" s="802">
        <v>9367241</v>
      </c>
      <c r="CB121" s="802"/>
      <c r="CC121" s="802"/>
      <c r="CD121" s="802"/>
      <c r="CE121" s="802"/>
      <c r="CF121" s="866">
        <v>3.5</v>
      </c>
      <c r="CG121" s="867"/>
      <c r="CH121" s="867"/>
      <c r="CI121" s="867"/>
      <c r="CJ121" s="867"/>
      <c r="CK121" s="860"/>
      <c r="CL121" s="842"/>
      <c r="CM121" s="842"/>
      <c r="CN121" s="842"/>
      <c r="CO121" s="843"/>
      <c r="CP121" s="823" t="s">
        <v>449</v>
      </c>
      <c r="CQ121" s="824"/>
      <c r="CR121" s="824"/>
      <c r="CS121" s="824"/>
      <c r="CT121" s="824"/>
      <c r="CU121" s="824"/>
      <c r="CV121" s="824"/>
      <c r="CW121" s="824"/>
      <c r="CX121" s="824"/>
      <c r="CY121" s="824"/>
      <c r="CZ121" s="824"/>
      <c r="DA121" s="824"/>
      <c r="DB121" s="824"/>
      <c r="DC121" s="824"/>
      <c r="DD121" s="824"/>
      <c r="DE121" s="824"/>
      <c r="DF121" s="825"/>
      <c r="DG121" s="801">
        <v>115743</v>
      </c>
      <c r="DH121" s="802"/>
      <c r="DI121" s="802"/>
      <c r="DJ121" s="802"/>
      <c r="DK121" s="802"/>
      <c r="DL121" s="802">
        <v>132023</v>
      </c>
      <c r="DM121" s="802"/>
      <c r="DN121" s="802"/>
      <c r="DO121" s="802"/>
      <c r="DP121" s="802"/>
      <c r="DQ121" s="802">
        <v>147931</v>
      </c>
      <c r="DR121" s="802"/>
      <c r="DS121" s="802"/>
      <c r="DT121" s="802"/>
      <c r="DU121" s="802"/>
      <c r="DV121" s="779">
        <v>0.1</v>
      </c>
      <c r="DW121" s="779"/>
      <c r="DX121" s="779"/>
      <c r="DY121" s="779"/>
      <c r="DZ121" s="780"/>
    </row>
    <row r="122" spans="1:130" s="235" customFormat="1" ht="26.25" customHeight="1" x14ac:dyDescent="0.2">
      <c r="A122" s="805"/>
      <c r="B122" s="806"/>
      <c r="C122" s="809" t="s">
        <v>429</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t="s">
        <v>419</v>
      </c>
      <c r="AB122" s="765"/>
      <c r="AC122" s="765"/>
      <c r="AD122" s="765"/>
      <c r="AE122" s="766"/>
      <c r="AF122" s="767" t="s">
        <v>419</v>
      </c>
      <c r="AG122" s="765"/>
      <c r="AH122" s="765"/>
      <c r="AI122" s="765"/>
      <c r="AJ122" s="766"/>
      <c r="AK122" s="767" t="s">
        <v>363</v>
      </c>
      <c r="AL122" s="765"/>
      <c r="AM122" s="765"/>
      <c r="AN122" s="765"/>
      <c r="AO122" s="766"/>
      <c r="AP122" s="812" t="s">
        <v>419</v>
      </c>
      <c r="AQ122" s="813"/>
      <c r="AR122" s="813"/>
      <c r="AS122" s="813"/>
      <c r="AT122" s="814"/>
      <c r="AU122" s="876"/>
      <c r="AV122" s="877"/>
      <c r="AW122" s="877"/>
      <c r="AX122" s="877"/>
      <c r="AY122" s="878"/>
      <c r="AZ122" s="870" t="s">
        <v>450</v>
      </c>
      <c r="BA122" s="871"/>
      <c r="BB122" s="871"/>
      <c r="BC122" s="871"/>
      <c r="BD122" s="871"/>
      <c r="BE122" s="871"/>
      <c r="BF122" s="871"/>
      <c r="BG122" s="871"/>
      <c r="BH122" s="871"/>
      <c r="BI122" s="871"/>
      <c r="BJ122" s="871"/>
      <c r="BK122" s="871"/>
      <c r="BL122" s="871"/>
      <c r="BM122" s="871"/>
      <c r="BN122" s="871"/>
      <c r="BO122" s="871"/>
      <c r="BP122" s="872"/>
      <c r="BQ122" s="853">
        <v>640385917</v>
      </c>
      <c r="BR122" s="833"/>
      <c r="BS122" s="833"/>
      <c r="BT122" s="833"/>
      <c r="BU122" s="833"/>
      <c r="BV122" s="833">
        <v>631904477</v>
      </c>
      <c r="BW122" s="833"/>
      <c r="BX122" s="833"/>
      <c r="BY122" s="833"/>
      <c r="BZ122" s="833"/>
      <c r="CA122" s="833">
        <v>618902747</v>
      </c>
      <c r="CB122" s="833"/>
      <c r="CC122" s="833"/>
      <c r="CD122" s="833"/>
      <c r="CE122" s="833"/>
      <c r="CF122" s="834">
        <v>229.6</v>
      </c>
      <c r="CG122" s="835"/>
      <c r="CH122" s="835"/>
      <c r="CI122" s="835"/>
      <c r="CJ122" s="835"/>
      <c r="CK122" s="860"/>
      <c r="CL122" s="842"/>
      <c r="CM122" s="842"/>
      <c r="CN122" s="842"/>
      <c r="CO122" s="843"/>
      <c r="CP122" s="823" t="s">
        <v>451</v>
      </c>
      <c r="CQ122" s="824"/>
      <c r="CR122" s="824"/>
      <c r="CS122" s="824"/>
      <c r="CT122" s="824"/>
      <c r="CU122" s="824"/>
      <c r="CV122" s="824"/>
      <c r="CW122" s="824"/>
      <c r="CX122" s="824"/>
      <c r="CY122" s="824"/>
      <c r="CZ122" s="824"/>
      <c r="DA122" s="824"/>
      <c r="DB122" s="824"/>
      <c r="DC122" s="824"/>
      <c r="DD122" s="824"/>
      <c r="DE122" s="824"/>
      <c r="DF122" s="825"/>
      <c r="DG122" s="801" t="s">
        <v>118</v>
      </c>
      <c r="DH122" s="802"/>
      <c r="DI122" s="802"/>
      <c r="DJ122" s="802"/>
      <c r="DK122" s="802"/>
      <c r="DL122" s="802" t="s">
        <v>363</v>
      </c>
      <c r="DM122" s="802"/>
      <c r="DN122" s="802"/>
      <c r="DO122" s="802"/>
      <c r="DP122" s="802"/>
      <c r="DQ122" s="802" t="s">
        <v>118</v>
      </c>
      <c r="DR122" s="802"/>
      <c r="DS122" s="802"/>
      <c r="DT122" s="802"/>
      <c r="DU122" s="802"/>
      <c r="DV122" s="779" t="s">
        <v>363</v>
      </c>
      <c r="DW122" s="779"/>
      <c r="DX122" s="779"/>
      <c r="DY122" s="779"/>
      <c r="DZ122" s="780"/>
    </row>
    <row r="123" spans="1:130" s="235" customFormat="1" ht="26.25" customHeight="1" x14ac:dyDescent="0.2">
      <c r="A123" s="805"/>
      <c r="B123" s="806"/>
      <c r="C123" s="809" t="s">
        <v>435</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118</v>
      </c>
      <c r="AB123" s="765"/>
      <c r="AC123" s="765"/>
      <c r="AD123" s="765"/>
      <c r="AE123" s="766"/>
      <c r="AF123" s="767" t="s">
        <v>363</v>
      </c>
      <c r="AG123" s="765"/>
      <c r="AH123" s="765"/>
      <c r="AI123" s="765"/>
      <c r="AJ123" s="766"/>
      <c r="AK123" s="767" t="s">
        <v>363</v>
      </c>
      <c r="AL123" s="765"/>
      <c r="AM123" s="765"/>
      <c r="AN123" s="765"/>
      <c r="AO123" s="766"/>
      <c r="AP123" s="812" t="s">
        <v>363</v>
      </c>
      <c r="AQ123" s="813"/>
      <c r="AR123" s="813"/>
      <c r="AS123" s="813"/>
      <c r="AT123" s="814"/>
      <c r="AU123" s="879"/>
      <c r="AV123" s="880"/>
      <c r="AW123" s="880"/>
      <c r="AX123" s="880"/>
      <c r="AY123" s="880"/>
      <c r="AZ123" s="266" t="s">
        <v>153</v>
      </c>
      <c r="BA123" s="266"/>
      <c r="BB123" s="266"/>
      <c r="BC123" s="266"/>
      <c r="BD123" s="266"/>
      <c r="BE123" s="266"/>
      <c r="BF123" s="266"/>
      <c r="BG123" s="266"/>
      <c r="BH123" s="266"/>
      <c r="BI123" s="266"/>
      <c r="BJ123" s="266"/>
      <c r="BK123" s="266"/>
      <c r="BL123" s="266"/>
      <c r="BM123" s="266"/>
      <c r="BN123" s="266"/>
      <c r="BO123" s="868" t="s">
        <v>452</v>
      </c>
      <c r="BP123" s="869"/>
      <c r="BQ123" s="820">
        <v>825285891</v>
      </c>
      <c r="BR123" s="821"/>
      <c r="BS123" s="821"/>
      <c r="BT123" s="821"/>
      <c r="BU123" s="821"/>
      <c r="BV123" s="821">
        <v>811611483</v>
      </c>
      <c r="BW123" s="821"/>
      <c r="BX123" s="821"/>
      <c r="BY123" s="821"/>
      <c r="BZ123" s="821"/>
      <c r="CA123" s="821">
        <v>775454215</v>
      </c>
      <c r="CB123" s="821"/>
      <c r="CC123" s="821"/>
      <c r="CD123" s="821"/>
      <c r="CE123" s="821"/>
      <c r="CF123" s="731"/>
      <c r="CG123" s="732"/>
      <c r="CH123" s="732"/>
      <c r="CI123" s="732"/>
      <c r="CJ123" s="822"/>
      <c r="CK123" s="860"/>
      <c r="CL123" s="842"/>
      <c r="CM123" s="842"/>
      <c r="CN123" s="842"/>
      <c r="CO123" s="843"/>
      <c r="CP123" s="823" t="s">
        <v>453</v>
      </c>
      <c r="CQ123" s="824"/>
      <c r="CR123" s="824"/>
      <c r="CS123" s="824"/>
      <c r="CT123" s="824"/>
      <c r="CU123" s="824"/>
      <c r="CV123" s="824"/>
      <c r="CW123" s="824"/>
      <c r="CX123" s="824"/>
      <c r="CY123" s="824"/>
      <c r="CZ123" s="824"/>
      <c r="DA123" s="824"/>
      <c r="DB123" s="824"/>
      <c r="DC123" s="824"/>
      <c r="DD123" s="824"/>
      <c r="DE123" s="824"/>
      <c r="DF123" s="825"/>
      <c r="DG123" s="801" t="s">
        <v>118</v>
      </c>
      <c r="DH123" s="802"/>
      <c r="DI123" s="802"/>
      <c r="DJ123" s="802"/>
      <c r="DK123" s="802"/>
      <c r="DL123" s="802" t="s">
        <v>118</v>
      </c>
      <c r="DM123" s="802"/>
      <c r="DN123" s="802"/>
      <c r="DO123" s="802"/>
      <c r="DP123" s="802"/>
      <c r="DQ123" s="802" t="s">
        <v>118</v>
      </c>
      <c r="DR123" s="802"/>
      <c r="DS123" s="802"/>
      <c r="DT123" s="802"/>
      <c r="DU123" s="802"/>
      <c r="DV123" s="779" t="s">
        <v>118</v>
      </c>
      <c r="DW123" s="779"/>
      <c r="DX123" s="779"/>
      <c r="DY123" s="779"/>
      <c r="DZ123" s="780"/>
    </row>
    <row r="124" spans="1:130" s="235" customFormat="1" ht="26.25" customHeight="1" thickBot="1" x14ac:dyDescent="0.25">
      <c r="A124" s="805"/>
      <c r="B124" s="806"/>
      <c r="C124" s="809" t="s">
        <v>438</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118</v>
      </c>
      <c r="AB124" s="765"/>
      <c r="AC124" s="765"/>
      <c r="AD124" s="765"/>
      <c r="AE124" s="766"/>
      <c r="AF124" s="767" t="s">
        <v>118</v>
      </c>
      <c r="AG124" s="765"/>
      <c r="AH124" s="765"/>
      <c r="AI124" s="765"/>
      <c r="AJ124" s="766"/>
      <c r="AK124" s="767" t="s">
        <v>118</v>
      </c>
      <c r="AL124" s="765"/>
      <c r="AM124" s="765"/>
      <c r="AN124" s="765"/>
      <c r="AO124" s="766"/>
      <c r="AP124" s="812" t="s">
        <v>118</v>
      </c>
      <c r="AQ124" s="813"/>
      <c r="AR124" s="813"/>
      <c r="AS124" s="813"/>
      <c r="AT124" s="814"/>
      <c r="AU124" s="815" t="s">
        <v>454</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157.6</v>
      </c>
      <c r="BR124" s="819"/>
      <c r="BS124" s="819"/>
      <c r="BT124" s="819"/>
      <c r="BU124" s="819"/>
      <c r="BV124" s="819">
        <v>152.69999999999999</v>
      </c>
      <c r="BW124" s="819"/>
      <c r="BX124" s="819"/>
      <c r="BY124" s="819"/>
      <c r="BZ124" s="819"/>
      <c r="CA124" s="819">
        <v>156</v>
      </c>
      <c r="CB124" s="819"/>
      <c r="CC124" s="819"/>
      <c r="CD124" s="819"/>
      <c r="CE124" s="819"/>
      <c r="CF124" s="709"/>
      <c r="CG124" s="710"/>
      <c r="CH124" s="710"/>
      <c r="CI124" s="710"/>
      <c r="CJ124" s="849"/>
      <c r="CK124" s="861"/>
      <c r="CL124" s="861"/>
      <c r="CM124" s="861"/>
      <c r="CN124" s="861"/>
      <c r="CO124" s="862"/>
      <c r="CP124" s="850" t="s">
        <v>455</v>
      </c>
      <c r="CQ124" s="851"/>
      <c r="CR124" s="851"/>
      <c r="CS124" s="851"/>
      <c r="CT124" s="851"/>
      <c r="CU124" s="851"/>
      <c r="CV124" s="851"/>
      <c r="CW124" s="851"/>
      <c r="CX124" s="851"/>
      <c r="CY124" s="851"/>
      <c r="CZ124" s="851"/>
      <c r="DA124" s="851"/>
      <c r="DB124" s="851"/>
      <c r="DC124" s="851"/>
      <c r="DD124" s="851"/>
      <c r="DE124" s="851"/>
      <c r="DF124" s="852"/>
      <c r="DG124" s="853" t="s">
        <v>363</v>
      </c>
      <c r="DH124" s="833"/>
      <c r="DI124" s="833"/>
      <c r="DJ124" s="833"/>
      <c r="DK124" s="833"/>
      <c r="DL124" s="833" t="s">
        <v>363</v>
      </c>
      <c r="DM124" s="833"/>
      <c r="DN124" s="833"/>
      <c r="DO124" s="833"/>
      <c r="DP124" s="833"/>
      <c r="DQ124" s="833" t="s">
        <v>118</v>
      </c>
      <c r="DR124" s="833"/>
      <c r="DS124" s="833"/>
      <c r="DT124" s="833"/>
      <c r="DU124" s="833"/>
      <c r="DV124" s="836" t="s">
        <v>118</v>
      </c>
      <c r="DW124" s="836"/>
      <c r="DX124" s="836"/>
      <c r="DY124" s="836"/>
      <c r="DZ124" s="837"/>
    </row>
    <row r="125" spans="1:130" s="235" customFormat="1" ht="26.25" customHeight="1" x14ac:dyDescent="0.2">
      <c r="A125" s="805"/>
      <c r="B125" s="806"/>
      <c r="C125" s="809" t="s">
        <v>440</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118</v>
      </c>
      <c r="AB125" s="765"/>
      <c r="AC125" s="765"/>
      <c r="AD125" s="765"/>
      <c r="AE125" s="766"/>
      <c r="AF125" s="767" t="s">
        <v>118</v>
      </c>
      <c r="AG125" s="765"/>
      <c r="AH125" s="765"/>
      <c r="AI125" s="765"/>
      <c r="AJ125" s="766"/>
      <c r="AK125" s="767" t="s">
        <v>363</v>
      </c>
      <c r="AL125" s="765"/>
      <c r="AM125" s="765"/>
      <c r="AN125" s="765"/>
      <c r="AO125" s="766"/>
      <c r="AP125" s="812" t="s">
        <v>118</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456</v>
      </c>
      <c r="CL125" s="839"/>
      <c r="CM125" s="839"/>
      <c r="CN125" s="839"/>
      <c r="CO125" s="840"/>
      <c r="CP125" s="847" t="s">
        <v>457</v>
      </c>
      <c r="CQ125" s="793"/>
      <c r="CR125" s="793"/>
      <c r="CS125" s="793"/>
      <c r="CT125" s="793"/>
      <c r="CU125" s="793"/>
      <c r="CV125" s="793"/>
      <c r="CW125" s="793"/>
      <c r="CX125" s="793"/>
      <c r="CY125" s="793"/>
      <c r="CZ125" s="793"/>
      <c r="DA125" s="793"/>
      <c r="DB125" s="793"/>
      <c r="DC125" s="793"/>
      <c r="DD125" s="793"/>
      <c r="DE125" s="793"/>
      <c r="DF125" s="794"/>
      <c r="DG125" s="848" t="s">
        <v>363</v>
      </c>
      <c r="DH125" s="830"/>
      <c r="DI125" s="830"/>
      <c r="DJ125" s="830"/>
      <c r="DK125" s="830"/>
      <c r="DL125" s="830" t="s">
        <v>363</v>
      </c>
      <c r="DM125" s="830"/>
      <c r="DN125" s="830"/>
      <c r="DO125" s="830"/>
      <c r="DP125" s="830"/>
      <c r="DQ125" s="830" t="s">
        <v>363</v>
      </c>
      <c r="DR125" s="830"/>
      <c r="DS125" s="830"/>
      <c r="DT125" s="830"/>
      <c r="DU125" s="830"/>
      <c r="DV125" s="831" t="s">
        <v>363</v>
      </c>
      <c r="DW125" s="831"/>
      <c r="DX125" s="831"/>
      <c r="DY125" s="831"/>
      <c r="DZ125" s="832"/>
    </row>
    <row r="126" spans="1:130" s="235" customFormat="1" ht="26.25" customHeight="1" thickBot="1" x14ac:dyDescent="0.25">
      <c r="A126" s="805"/>
      <c r="B126" s="806"/>
      <c r="C126" s="809" t="s">
        <v>442</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t="s">
        <v>363</v>
      </c>
      <c r="AB126" s="765"/>
      <c r="AC126" s="765"/>
      <c r="AD126" s="765"/>
      <c r="AE126" s="766"/>
      <c r="AF126" s="767" t="s">
        <v>363</v>
      </c>
      <c r="AG126" s="765"/>
      <c r="AH126" s="765"/>
      <c r="AI126" s="765"/>
      <c r="AJ126" s="766"/>
      <c r="AK126" s="767" t="s">
        <v>118</v>
      </c>
      <c r="AL126" s="765"/>
      <c r="AM126" s="765"/>
      <c r="AN126" s="765"/>
      <c r="AO126" s="766"/>
      <c r="AP126" s="812" t="s">
        <v>118</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458</v>
      </c>
      <c r="CQ126" s="735"/>
      <c r="CR126" s="735"/>
      <c r="CS126" s="735"/>
      <c r="CT126" s="735"/>
      <c r="CU126" s="735"/>
      <c r="CV126" s="735"/>
      <c r="CW126" s="735"/>
      <c r="CX126" s="735"/>
      <c r="CY126" s="735"/>
      <c r="CZ126" s="735"/>
      <c r="DA126" s="735"/>
      <c r="DB126" s="735"/>
      <c r="DC126" s="735"/>
      <c r="DD126" s="735"/>
      <c r="DE126" s="735"/>
      <c r="DF126" s="736"/>
      <c r="DG126" s="801" t="s">
        <v>363</v>
      </c>
      <c r="DH126" s="802"/>
      <c r="DI126" s="802"/>
      <c r="DJ126" s="802"/>
      <c r="DK126" s="802"/>
      <c r="DL126" s="802" t="s">
        <v>363</v>
      </c>
      <c r="DM126" s="802"/>
      <c r="DN126" s="802"/>
      <c r="DO126" s="802"/>
      <c r="DP126" s="802"/>
      <c r="DQ126" s="802" t="s">
        <v>363</v>
      </c>
      <c r="DR126" s="802"/>
      <c r="DS126" s="802"/>
      <c r="DT126" s="802"/>
      <c r="DU126" s="802"/>
      <c r="DV126" s="779" t="s">
        <v>118</v>
      </c>
      <c r="DW126" s="779"/>
      <c r="DX126" s="779"/>
      <c r="DY126" s="779"/>
      <c r="DZ126" s="780"/>
    </row>
    <row r="127" spans="1:130" s="235" customFormat="1" ht="26.25" customHeight="1" x14ac:dyDescent="0.2">
      <c r="A127" s="807"/>
      <c r="B127" s="808"/>
      <c r="C127" s="826" t="s">
        <v>459</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129711</v>
      </c>
      <c r="AB127" s="765"/>
      <c r="AC127" s="765"/>
      <c r="AD127" s="765"/>
      <c r="AE127" s="766"/>
      <c r="AF127" s="767">
        <v>127686</v>
      </c>
      <c r="AG127" s="765"/>
      <c r="AH127" s="765"/>
      <c r="AI127" s="765"/>
      <c r="AJ127" s="766"/>
      <c r="AK127" s="767">
        <v>139989</v>
      </c>
      <c r="AL127" s="765"/>
      <c r="AM127" s="765"/>
      <c r="AN127" s="765"/>
      <c r="AO127" s="766"/>
      <c r="AP127" s="812">
        <v>0.1</v>
      </c>
      <c r="AQ127" s="813"/>
      <c r="AR127" s="813"/>
      <c r="AS127" s="813"/>
      <c r="AT127" s="814"/>
      <c r="AU127" s="271"/>
      <c r="AV127" s="271"/>
      <c r="AW127" s="271"/>
      <c r="AX127" s="829" t="s">
        <v>460</v>
      </c>
      <c r="AY127" s="797"/>
      <c r="AZ127" s="797"/>
      <c r="BA127" s="797"/>
      <c r="BB127" s="797"/>
      <c r="BC127" s="797"/>
      <c r="BD127" s="797"/>
      <c r="BE127" s="798"/>
      <c r="BF127" s="796" t="s">
        <v>461</v>
      </c>
      <c r="BG127" s="797"/>
      <c r="BH127" s="797"/>
      <c r="BI127" s="797"/>
      <c r="BJ127" s="797"/>
      <c r="BK127" s="797"/>
      <c r="BL127" s="798"/>
      <c r="BM127" s="796" t="s">
        <v>462</v>
      </c>
      <c r="BN127" s="797"/>
      <c r="BO127" s="797"/>
      <c r="BP127" s="797"/>
      <c r="BQ127" s="797"/>
      <c r="BR127" s="797"/>
      <c r="BS127" s="798"/>
      <c r="BT127" s="796" t="s">
        <v>463</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464</v>
      </c>
      <c r="CQ127" s="735"/>
      <c r="CR127" s="735"/>
      <c r="CS127" s="735"/>
      <c r="CT127" s="735"/>
      <c r="CU127" s="735"/>
      <c r="CV127" s="735"/>
      <c r="CW127" s="735"/>
      <c r="CX127" s="735"/>
      <c r="CY127" s="735"/>
      <c r="CZ127" s="735"/>
      <c r="DA127" s="735"/>
      <c r="DB127" s="735"/>
      <c r="DC127" s="735"/>
      <c r="DD127" s="735"/>
      <c r="DE127" s="735"/>
      <c r="DF127" s="736"/>
      <c r="DG127" s="801">
        <v>13259140</v>
      </c>
      <c r="DH127" s="802"/>
      <c r="DI127" s="802"/>
      <c r="DJ127" s="802"/>
      <c r="DK127" s="802"/>
      <c r="DL127" s="802">
        <v>14598617</v>
      </c>
      <c r="DM127" s="802"/>
      <c r="DN127" s="802"/>
      <c r="DO127" s="802"/>
      <c r="DP127" s="802"/>
      <c r="DQ127" s="802">
        <v>17546078</v>
      </c>
      <c r="DR127" s="802"/>
      <c r="DS127" s="802"/>
      <c r="DT127" s="802"/>
      <c r="DU127" s="802"/>
      <c r="DV127" s="779">
        <v>6.5</v>
      </c>
      <c r="DW127" s="779"/>
      <c r="DX127" s="779"/>
      <c r="DY127" s="779"/>
      <c r="DZ127" s="780"/>
    </row>
    <row r="128" spans="1:130" s="235" customFormat="1" ht="26.25" customHeight="1" thickBot="1" x14ac:dyDescent="0.25">
      <c r="A128" s="781" t="s">
        <v>465</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466</v>
      </c>
      <c r="X128" s="783"/>
      <c r="Y128" s="783"/>
      <c r="Z128" s="784"/>
      <c r="AA128" s="785">
        <v>1006310</v>
      </c>
      <c r="AB128" s="786"/>
      <c r="AC128" s="786"/>
      <c r="AD128" s="786"/>
      <c r="AE128" s="787"/>
      <c r="AF128" s="788">
        <v>1272846</v>
      </c>
      <c r="AG128" s="786"/>
      <c r="AH128" s="786"/>
      <c r="AI128" s="786"/>
      <c r="AJ128" s="787"/>
      <c r="AK128" s="788">
        <v>778309</v>
      </c>
      <c r="AL128" s="786"/>
      <c r="AM128" s="786"/>
      <c r="AN128" s="786"/>
      <c r="AO128" s="787"/>
      <c r="AP128" s="789"/>
      <c r="AQ128" s="790"/>
      <c r="AR128" s="790"/>
      <c r="AS128" s="790"/>
      <c r="AT128" s="791"/>
      <c r="AU128" s="271"/>
      <c r="AV128" s="271"/>
      <c r="AW128" s="271"/>
      <c r="AX128" s="792" t="s">
        <v>467</v>
      </c>
      <c r="AY128" s="793"/>
      <c r="AZ128" s="793"/>
      <c r="BA128" s="793"/>
      <c r="BB128" s="793"/>
      <c r="BC128" s="793"/>
      <c r="BD128" s="793"/>
      <c r="BE128" s="794"/>
      <c r="BF128" s="771" t="s">
        <v>118</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468</v>
      </c>
      <c r="CQ128" s="713"/>
      <c r="CR128" s="713"/>
      <c r="CS128" s="713"/>
      <c r="CT128" s="713"/>
      <c r="CU128" s="713"/>
      <c r="CV128" s="713"/>
      <c r="CW128" s="713"/>
      <c r="CX128" s="713"/>
      <c r="CY128" s="713"/>
      <c r="CZ128" s="713"/>
      <c r="DA128" s="713"/>
      <c r="DB128" s="713"/>
      <c r="DC128" s="713"/>
      <c r="DD128" s="713"/>
      <c r="DE128" s="713"/>
      <c r="DF128" s="714"/>
      <c r="DG128" s="775" t="s">
        <v>118</v>
      </c>
      <c r="DH128" s="776"/>
      <c r="DI128" s="776"/>
      <c r="DJ128" s="776"/>
      <c r="DK128" s="776"/>
      <c r="DL128" s="776" t="s">
        <v>118</v>
      </c>
      <c r="DM128" s="776"/>
      <c r="DN128" s="776"/>
      <c r="DO128" s="776"/>
      <c r="DP128" s="776"/>
      <c r="DQ128" s="776" t="s">
        <v>118</v>
      </c>
      <c r="DR128" s="776"/>
      <c r="DS128" s="776"/>
      <c r="DT128" s="776"/>
      <c r="DU128" s="776"/>
      <c r="DV128" s="777" t="s">
        <v>363</v>
      </c>
      <c r="DW128" s="777"/>
      <c r="DX128" s="777"/>
      <c r="DY128" s="777"/>
      <c r="DZ128" s="778"/>
    </row>
    <row r="129" spans="1:131" s="235" customFormat="1" ht="26.25" customHeight="1" x14ac:dyDescent="0.2">
      <c r="A129" s="759" t="s">
        <v>100</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469</v>
      </c>
      <c r="X129" s="762"/>
      <c r="Y129" s="762"/>
      <c r="Z129" s="763"/>
      <c r="AA129" s="764">
        <v>320981031</v>
      </c>
      <c r="AB129" s="765"/>
      <c r="AC129" s="765"/>
      <c r="AD129" s="765"/>
      <c r="AE129" s="766"/>
      <c r="AF129" s="767">
        <v>322165901</v>
      </c>
      <c r="AG129" s="765"/>
      <c r="AH129" s="765"/>
      <c r="AI129" s="765"/>
      <c r="AJ129" s="766"/>
      <c r="AK129" s="767">
        <v>322377349</v>
      </c>
      <c r="AL129" s="765"/>
      <c r="AM129" s="765"/>
      <c r="AN129" s="765"/>
      <c r="AO129" s="766"/>
      <c r="AP129" s="768"/>
      <c r="AQ129" s="769"/>
      <c r="AR129" s="769"/>
      <c r="AS129" s="769"/>
      <c r="AT129" s="770"/>
      <c r="AU129" s="273"/>
      <c r="AV129" s="273"/>
      <c r="AW129" s="273"/>
      <c r="AX129" s="734" t="s">
        <v>470</v>
      </c>
      <c r="AY129" s="735"/>
      <c r="AZ129" s="735"/>
      <c r="BA129" s="735"/>
      <c r="BB129" s="735"/>
      <c r="BC129" s="735"/>
      <c r="BD129" s="735"/>
      <c r="BE129" s="736"/>
      <c r="BF129" s="754" t="s">
        <v>363</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9" t="s">
        <v>471</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472</v>
      </c>
      <c r="X130" s="762"/>
      <c r="Y130" s="762"/>
      <c r="Z130" s="763"/>
      <c r="AA130" s="764">
        <v>52401002</v>
      </c>
      <c r="AB130" s="765"/>
      <c r="AC130" s="765"/>
      <c r="AD130" s="765"/>
      <c r="AE130" s="766"/>
      <c r="AF130" s="767">
        <v>52604417</v>
      </c>
      <c r="AG130" s="765"/>
      <c r="AH130" s="765"/>
      <c r="AI130" s="765"/>
      <c r="AJ130" s="766"/>
      <c r="AK130" s="767">
        <v>52809389</v>
      </c>
      <c r="AL130" s="765"/>
      <c r="AM130" s="765"/>
      <c r="AN130" s="765"/>
      <c r="AO130" s="766"/>
      <c r="AP130" s="768"/>
      <c r="AQ130" s="769"/>
      <c r="AR130" s="769"/>
      <c r="AS130" s="769"/>
      <c r="AT130" s="770"/>
      <c r="AU130" s="273"/>
      <c r="AV130" s="273"/>
      <c r="AW130" s="273"/>
      <c r="AX130" s="734" t="s">
        <v>473</v>
      </c>
      <c r="AY130" s="735"/>
      <c r="AZ130" s="735"/>
      <c r="BA130" s="735"/>
      <c r="BB130" s="735"/>
      <c r="BC130" s="735"/>
      <c r="BD130" s="735"/>
      <c r="BE130" s="736"/>
      <c r="BF130" s="737">
        <v>8.6999999999999993</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474</v>
      </c>
      <c r="X131" s="745"/>
      <c r="Y131" s="745"/>
      <c r="Z131" s="746"/>
      <c r="AA131" s="747">
        <v>268580029</v>
      </c>
      <c r="AB131" s="748"/>
      <c r="AC131" s="748"/>
      <c r="AD131" s="748"/>
      <c r="AE131" s="749"/>
      <c r="AF131" s="750">
        <v>269561484</v>
      </c>
      <c r="AG131" s="748"/>
      <c r="AH131" s="748"/>
      <c r="AI131" s="748"/>
      <c r="AJ131" s="749"/>
      <c r="AK131" s="750">
        <v>269567960</v>
      </c>
      <c r="AL131" s="748"/>
      <c r="AM131" s="748"/>
      <c r="AN131" s="748"/>
      <c r="AO131" s="749"/>
      <c r="AP131" s="751"/>
      <c r="AQ131" s="752"/>
      <c r="AR131" s="752"/>
      <c r="AS131" s="752"/>
      <c r="AT131" s="753"/>
      <c r="AU131" s="273"/>
      <c r="AV131" s="273"/>
      <c r="AW131" s="273"/>
      <c r="AX131" s="712" t="s">
        <v>475</v>
      </c>
      <c r="AY131" s="713"/>
      <c r="AZ131" s="713"/>
      <c r="BA131" s="713"/>
      <c r="BB131" s="713"/>
      <c r="BC131" s="713"/>
      <c r="BD131" s="713"/>
      <c r="BE131" s="714"/>
      <c r="BF131" s="715">
        <v>156</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1" t="s">
        <v>476</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477</v>
      </c>
      <c r="W132" s="725"/>
      <c r="X132" s="725"/>
      <c r="Y132" s="725"/>
      <c r="Z132" s="726"/>
      <c r="AA132" s="727">
        <v>9.3030803869999996</v>
      </c>
      <c r="AB132" s="728"/>
      <c r="AC132" s="728"/>
      <c r="AD132" s="728"/>
      <c r="AE132" s="729"/>
      <c r="AF132" s="730">
        <v>8.4904548159999997</v>
      </c>
      <c r="AG132" s="728"/>
      <c r="AH132" s="728"/>
      <c r="AI132" s="728"/>
      <c r="AJ132" s="729"/>
      <c r="AK132" s="730">
        <v>8.3088353680000004</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478</v>
      </c>
      <c r="W133" s="704"/>
      <c r="X133" s="704"/>
      <c r="Y133" s="704"/>
      <c r="Z133" s="705"/>
      <c r="AA133" s="706">
        <v>10.5</v>
      </c>
      <c r="AB133" s="707"/>
      <c r="AC133" s="707"/>
      <c r="AD133" s="707"/>
      <c r="AE133" s="708"/>
      <c r="AF133" s="706">
        <v>9.6999999999999993</v>
      </c>
      <c r="AG133" s="707"/>
      <c r="AH133" s="707"/>
      <c r="AI133" s="707"/>
      <c r="AJ133" s="708"/>
      <c r="AK133" s="706">
        <v>8.6999999999999993</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3fFlFYyZBqeK0sq6C94XJXrnZI0B9DLzgq1nuCLLjb4i3MxaidQ3R771Af+Bd0sESqQjuaK4ywStvbveLgUJOw==" saltValue="kiSlhyq5mlUHV3d1DR1h8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55" zoomScaleNormal="85" zoomScaleSheetLayoutView="55"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479</v>
      </c>
    </row>
  </sheetData>
  <sheetProtection algorithmName="SHA-512" hashValue="piIOyQRdKaw3MqJyzLfqGePWXoBvCfHaU34P/0oEFUfROeEa+h4ZbTG/xhGxQbaI9YsGI/1lUNIgQI3A/bcZHg==" saltValue="f18Z3atM4BQEjxwmya8A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480</v>
      </c>
    </row>
  </sheetData>
  <sheetProtection algorithmName="SHA-512" hashValue="aMrq4QTMrAMZl5cqLXLl2cdWgMIOGJQ9DYhVtRx7hWAx56ocx+WkmFc4LoT/CI7SOJ9HIi3m07AmPuZLTAGhgQ==" saltValue="2QWLPjF7k1yG0oxzvj/9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481</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482</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1" t="s">
        <v>483</v>
      </c>
      <c r="AP7" s="294"/>
      <c r="AQ7" s="295" t="s">
        <v>484</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2"/>
      <c r="AP8" s="300" t="s">
        <v>485</v>
      </c>
      <c r="AQ8" s="301" t="s">
        <v>486</v>
      </c>
      <c r="AR8" s="302" t="s">
        <v>487</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5" t="s">
        <v>488</v>
      </c>
      <c r="AL9" s="1146"/>
      <c r="AM9" s="1146"/>
      <c r="AN9" s="1147"/>
      <c r="AO9" s="303">
        <v>142259364</v>
      </c>
      <c r="AP9" s="303">
        <v>105079</v>
      </c>
      <c r="AQ9" s="304">
        <v>114021</v>
      </c>
      <c r="AR9" s="305">
        <v>-7.8</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5" t="s">
        <v>489</v>
      </c>
      <c r="AL10" s="1146"/>
      <c r="AM10" s="1146"/>
      <c r="AN10" s="1147"/>
      <c r="AO10" s="303">
        <v>1167518</v>
      </c>
      <c r="AP10" s="303">
        <v>862</v>
      </c>
      <c r="AQ10" s="304">
        <v>448</v>
      </c>
      <c r="AR10" s="305">
        <v>92.4</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5" t="s">
        <v>490</v>
      </c>
      <c r="AL11" s="1146"/>
      <c r="AM11" s="1146"/>
      <c r="AN11" s="1147"/>
      <c r="AO11" s="303" t="s">
        <v>491</v>
      </c>
      <c r="AP11" s="303" t="s">
        <v>491</v>
      </c>
      <c r="AQ11" s="304">
        <v>560</v>
      </c>
      <c r="AR11" s="305" t="s">
        <v>491</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5" t="s">
        <v>492</v>
      </c>
      <c r="AL12" s="1146"/>
      <c r="AM12" s="1146"/>
      <c r="AN12" s="1147"/>
      <c r="AO12" s="303" t="s">
        <v>491</v>
      </c>
      <c r="AP12" s="303" t="s">
        <v>491</v>
      </c>
      <c r="AQ12" s="304" t="s">
        <v>491</v>
      </c>
      <c r="AR12" s="305" t="s">
        <v>491</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5" t="s">
        <v>493</v>
      </c>
      <c r="AL13" s="1146"/>
      <c r="AM13" s="1146"/>
      <c r="AN13" s="1147"/>
      <c r="AO13" s="303">
        <v>47368</v>
      </c>
      <c r="AP13" s="303">
        <v>35</v>
      </c>
      <c r="AQ13" s="304">
        <v>17</v>
      </c>
      <c r="AR13" s="305">
        <v>105.9</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5" t="s">
        <v>494</v>
      </c>
      <c r="AL14" s="1146"/>
      <c r="AM14" s="1146"/>
      <c r="AN14" s="1147"/>
      <c r="AO14" s="303">
        <v>2583473</v>
      </c>
      <c r="AP14" s="303">
        <v>1908</v>
      </c>
      <c r="AQ14" s="304">
        <v>2100</v>
      </c>
      <c r="AR14" s="305">
        <v>-9.1</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5" t="s">
        <v>495</v>
      </c>
      <c r="AL15" s="1146"/>
      <c r="AM15" s="1146"/>
      <c r="AN15" s="1147"/>
      <c r="AO15" s="303">
        <v>-13702682</v>
      </c>
      <c r="AP15" s="303">
        <v>-10121</v>
      </c>
      <c r="AQ15" s="304">
        <v>-10476</v>
      </c>
      <c r="AR15" s="305">
        <v>-3.4</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7" t="s">
        <v>153</v>
      </c>
      <c r="AL16" s="1138"/>
      <c r="AM16" s="1138"/>
      <c r="AN16" s="1139"/>
      <c r="AO16" s="303">
        <v>132355041</v>
      </c>
      <c r="AP16" s="303">
        <v>97763</v>
      </c>
      <c r="AQ16" s="304">
        <v>106669</v>
      </c>
      <c r="AR16" s="305">
        <v>-8.3000000000000007</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496</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497</v>
      </c>
      <c r="AP20" s="314" t="s">
        <v>498</v>
      </c>
      <c r="AQ20" s="315" t="s">
        <v>499</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8" t="s">
        <v>500</v>
      </c>
      <c r="AL21" s="1149"/>
      <c r="AM21" s="1149"/>
      <c r="AN21" s="1150"/>
      <c r="AO21" s="318">
        <v>1208.2</v>
      </c>
      <c r="AP21" s="319">
        <v>1235.6300000000001</v>
      </c>
      <c r="AQ21" s="320">
        <v>-27.43</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8" t="s">
        <v>501</v>
      </c>
      <c r="AL22" s="1149"/>
      <c r="AM22" s="1149"/>
      <c r="AN22" s="1150"/>
      <c r="AO22" s="323">
        <v>99.7</v>
      </c>
      <c r="AP22" s="324">
        <v>99.4</v>
      </c>
      <c r="AQ22" s="325">
        <v>0.3</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502</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503</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504</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1" t="s">
        <v>483</v>
      </c>
      <c r="AP30" s="294"/>
      <c r="AQ30" s="295" t="s">
        <v>484</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2"/>
      <c r="AP31" s="300" t="s">
        <v>485</v>
      </c>
      <c r="AQ31" s="301" t="s">
        <v>486</v>
      </c>
      <c r="AR31" s="302" t="s">
        <v>487</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4" t="s">
        <v>505</v>
      </c>
      <c r="AL32" s="1135"/>
      <c r="AM32" s="1135"/>
      <c r="AN32" s="1136"/>
      <c r="AO32" s="303">
        <v>68216940</v>
      </c>
      <c r="AP32" s="303">
        <v>50388</v>
      </c>
      <c r="AQ32" s="304">
        <v>56874</v>
      </c>
      <c r="AR32" s="305">
        <v>-11.4</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4" t="s">
        <v>506</v>
      </c>
      <c r="AL33" s="1135"/>
      <c r="AM33" s="1135"/>
      <c r="AN33" s="1136"/>
      <c r="AO33" s="303">
        <v>918414</v>
      </c>
      <c r="AP33" s="303">
        <v>678</v>
      </c>
      <c r="AQ33" s="304">
        <v>4671</v>
      </c>
      <c r="AR33" s="305">
        <v>-85.5</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4" t="s">
        <v>507</v>
      </c>
      <c r="AL34" s="1135"/>
      <c r="AM34" s="1135"/>
      <c r="AN34" s="1136"/>
      <c r="AO34" s="303">
        <v>6433333</v>
      </c>
      <c r="AP34" s="303">
        <v>4752</v>
      </c>
      <c r="AQ34" s="304">
        <v>14463</v>
      </c>
      <c r="AR34" s="305">
        <v>-67.099999999999994</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4" t="s">
        <v>508</v>
      </c>
      <c r="AL35" s="1135"/>
      <c r="AM35" s="1135"/>
      <c r="AN35" s="1136"/>
      <c r="AO35" s="303">
        <v>6018</v>
      </c>
      <c r="AP35" s="303">
        <v>4</v>
      </c>
      <c r="AQ35" s="304">
        <v>1275</v>
      </c>
      <c r="AR35" s="305">
        <v>-99.7</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4" t="s">
        <v>509</v>
      </c>
      <c r="AL36" s="1135"/>
      <c r="AM36" s="1135"/>
      <c r="AN36" s="1136"/>
      <c r="AO36" s="303">
        <v>228249</v>
      </c>
      <c r="AP36" s="303">
        <v>169</v>
      </c>
      <c r="AQ36" s="304">
        <v>58</v>
      </c>
      <c r="AR36" s="305">
        <v>191.4</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4" t="s">
        <v>510</v>
      </c>
      <c r="AL37" s="1135"/>
      <c r="AM37" s="1135"/>
      <c r="AN37" s="1136"/>
      <c r="AO37" s="303">
        <v>182702</v>
      </c>
      <c r="AP37" s="303">
        <v>135</v>
      </c>
      <c r="AQ37" s="304">
        <v>792</v>
      </c>
      <c r="AR37" s="305">
        <v>-83</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1" t="s">
        <v>511</v>
      </c>
      <c r="AL38" s="1132"/>
      <c r="AM38" s="1132"/>
      <c r="AN38" s="1133"/>
      <c r="AO38" s="333" t="s">
        <v>491</v>
      </c>
      <c r="AP38" s="333" t="s">
        <v>491</v>
      </c>
      <c r="AQ38" s="334">
        <v>1</v>
      </c>
      <c r="AR38" s="325" t="s">
        <v>491</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1" t="s">
        <v>512</v>
      </c>
      <c r="AL39" s="1132"/>
      <c r="AM39" s="1132"/>
      <c r="AN39" s="1133"/>
      <c r="AO39" s="303">
        <v>-778309</v>
      </c>
      <c r="AP39" s="303">
        <v>-575</v>
      </c>
      <c r="AQ39" s="304">
        <v>-2215</v>
      </c>
      <c r="AR39" s="305">
        <v>-74</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4" t="s">
        <v>513</v>
      </c>
      <c r="AL40" s="1135"/>
      <c r="AM40" s="1135"/>
      <c r="AN40" s="1136"/>
      <c r="AO40" s="303">
        <v>-52809389</v>
      </c>
      <c r="AP40" s="303">
        <v>-39007</v>
      </c>
      <c r="AQ40" s="304">
        <v>-46518</v>
      </c>
      <c r="AR40" s="305">
        <v>-16.100000000000001</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7" t="s">
        <v>514</v>
      </c>
      <c r="AL41" s="1138"/>
      <c r="AM41" s="1138"/>
      <c r="AN41" s="1139"/>
      <c r="AO41" s="303">
        <v>22397958</v>
      </c>
      <c r="AP41" s="303">
        <v>16544</v>
      </c>
      <c r="AQ41" s="304">
        <v>29401</v>
      </c>
      <c r="AR41" s="305">
        <v>-43.7</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515</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516</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0" t="s">
        <v>483</v>
      </c>
      <c r="AN49" s="1142" t="s">
        <v>517</v>
      </c>
      <c r="AO49" s="1143"/>
      <c r="AP49" s="1143"/>
      <c r="AQ49" s="1143"/>
      <c r="AR49" s="1144"/>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1"/>
      <c r="AN50" s="345" t="s">
        <v>518</v>
      </c>
      <c r="AO50" s="346" t="s">
        <v>519</v>
      </c>
      <c r="AP50" s="347" t="s">
        <v>520</v>
      </c>
      <c r="AQ50" s="348" t="s">
        <v>521</v>
      </c>
      <c r="AR50" s="349" t="s">
        <v>522</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523</v>
      </c>
      <c r="AL51" s="342"/>
      <c r="AM51" s="350">
        <v>69020941</v>
      </c>
      <c r="AN51" s="351">
        <v>49733</v>
      </c>
      <c r="AO51" s="352">
        <v>2.7</v>
      </c>
      <c r="AP51" s="353">
        <v>67951</v>
      </c>
      <c r="AQ51" s="354">
        <v>-14.3</v>
      </c>
      <c r="AR51" s="355">
        <v>17</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524</v>
      </c>
      <c r="AM52" s="358">
        <v>15233534</v>
      </c>
      <c r="AN52" s="359">
        <v>10977</v>
      </c>
      <c r="AO52" s="360">
        <v>-5.7</v>
      </c>
      <c r="AP52" s="361">
        <v>17498</v>
      </c>
      <c r="AQ52" s="362">
        <v>-20.7</v>
      </c>
      <c r="AR52" s="363">
        <v>15</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525</v>
      </c>
      <c r="AL53" s="342"/>
      <c r="AM53" s="350">
        <v>70658487</v>
      </c>
      <c r="AN53" s="351">
        <v>51195</v>
      </c>
      <c r="AO53" s="352">
        <v>2.9</v>
      </c>
      <c r="AP53" s="353">
        <v>72635</v>
      </c>
      <c r="AQ53" s="354">
        <v>6.9</v>
      </c>
      <c r="AR53" s="355">
        <v>-4</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524</v>
      </c>
      <c r="AM54" s="358">
        <v>20565785</v>
      </c>
      <c r="AN54" s="359">
        <v>14901</v>
      </c>
      <c r="AO54" s="360">
        <v>35.700000000000003</v>
      </c>
      <c r="AP54" s="361">
        <v>18276</v>
      </c>
      <c r="AQ54" s="362">
        <v>4.4000000000000004</v>
      </c>
      <c r="AR54" s="363">
        <v>31.3</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526</v>
      </c>
      <c r="AL55" s="342"/>
      <c r="AM55" s="350">
        <v>66286900</v>
      </c>
      <c r="AN55" s="351">
        <v>48325</v>
      </c>
      <c r="AO55" s="352">
        <v>-5.6</v>
      </c>
      <c r="AP55" s="353">
        <v>77936</v>
      </c>
      <c r="AQ55" s="354">
        <v>7.3</v>
      </c>
      <c r="AR55" s="355">
        <v>-12.9</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524</v>
      </c>
      <c r="AM56" s="358">
        <v>16241024</v>
      </c>
      <c r="AN56" s="359">
        <v>11840</v>
      </c>
      <c r="AO56" s="360">
        <v>-20.5</v>
      </c>
      <c r="AP56" s="361">
        <v>19401</v>
      </c>
      <c r="AQ56" s="362">
        <v>6.2</v>
      </c>
      <c r="AR56" s="363">
        <v>-26.7</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527</v>
      </c>
      <c r="AL57" s="342"/>
      <c r="AM57" s="350">
        <v>71200518</v>
      </c>
      <c r="AN57" s="351">
        <v>52246</v>
      </c>
      <c r="AO57" s="352">
        <v>8.1</v>
      </c>
      <c r="AP57" s="353">
        <v>82531</v>
      </c>
      <c r="AQ57" s="354">
        <v>5.9</v>
      </c>
      <c r="AR57" s="355">
        <v>2.2000000000000002</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524</v>
      </c>
      <c r="AM58" s="358">
        <v>18519001</v>
      </c>
      <c r="AN58" s="359">
        <v>13589</v>
      </c>
      <c r="AO58" s="360">
        <v>14.8</v>
      </c>
      <c r="AP58" s="361">
        <v>19102</v>
      </c>
      <c r="AQ58" s="362">
        <v>-1.5</v>
      </c>
      <c r="AR58" s="363">
        <v>16.3</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528</v>
      </c>
      <c r="AL59" s="342"/>
      <c r="AM59" s="350">
        <v>84796080</v>
      </c>
      <c r="AN59" s="351">
        <v>62634</v>
      </c>
      <c r="AO59" s="352">
        <v>19.899999999999999</v>
      </c>
      <c r="AP59" s="353">
        <v>91743</v>
      </c>
      <c r="AQ59" s="354">
        <v>11.2</v>
      </c>
      <c r="AR59" s="355">
        <v>8.6999999999999993</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524</v>
      </c>
      <c r="AM60" s="358">
        <v>29742609</v>
      </c>
      <c r="AN60" s="359">
        <v>21969</v>
      </c>
      <c r="AO60" s="360">
        <v>61.7</v>
      </c>
      <c r="AP60" s="361">
        <v>21872</v>
      </c>
      <c r="AQ60" s="362">
        <v>14.5</v>
      </c>
      <c r="AR60" s="363">
        <v>47.2</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529</v>
      </c>
      <c r="AL61" s="364"/>
      <c r="AM61" s="365">
        <v>72392585</v>
      </c>
      <c r="AN61" s="366">
        <v>52827</v>
      </c>
      <c r="AO61" s="367">
        <v>5.6</v>
      </c>
      <c r="AP61" s="368">
        <v>78559</v>
      </c>
      <c r="AQ61" s="369">
        <v>3.4</v>
      </c>
      <c r="AR61" s="355">
        <v>2.2000000000000002</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524</v>
      </c>
      <c r="AM62" s="358">
        <v>20060391</v>
      </c>
      <c r="AN62" s="359">
        <v>14655</v>
      </c>
      <c r="AO62" s="360">
        <v>17.2</v>
      </c>
      <c r="AP62" s="361">
        <v>19230</v>
      </c>
      <c r="AQ62" s="362">
        <v>0.6</v>
      </c>
      <c r="AR62" s="363">
        <v>16.600000000000001</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GrwLgZ533uytWz8MmOT08euCZQPQcEApH/qdFYdsQoomts+3B/8QCO3vB8OKXGEOtBE9pC5GthC908yCQo3Low==" saltValue="iQV9TzzVq3BX2vUzMcBVC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530</v>
      </c>
    </row>
    <row r="121" spans="125:125" ht="13.5" hidden="1" customHeight="1" x14ac:dyDescent="0.2">
      <c r="DU121" s="279"/>
    </row>
  </sheetData>
  <sheetProtection algorithmName="SHA-512" hashValue="oLxlCrUxKGTri6A8C+BJQF6TwO3UaZbzwqCFShjsK9RNyYysx5b2dR+0ahM+JATnc5IQIv+Ys7zBnP0UhO4ZWQ==" saltValue="Is0153w8V83XB0RJnIDp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531</v>
      </c>
    </row>
  </sheetData>
  <sheetProtection algorithmName="SHA-512" hashValue="smAZ4yVufoWG+04a6zLG7aqp+tGFjsihB64Cl39GxEd1wIugjHhKYcMbokCPongeMbSKsAZjKASptyRf1gRoVw==" saltValue="FB2ubxS9CBEzoCk4yL4q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532</v>
      </c>
      <c r="G46" s="373" t="s">
        <v>533</v>
      </c>
      <c r="H46" s="373" t="s">
        <v>534</v>
      </c>
      <c r="I46" s="373" t="s">
        <v>535</v>
      </c>
      <c r="J46" s="374" t="s">
        <v>536</v>
      </c>
    </row>
    <row r="47" spans="2:10" ht="57.75" customHeight="1" x14ac:dyDescent="0.2">
      <c r="B47" s="7"/>
      <c r="C47" s="1153" t="s">
        <v>3</v>
      </c>
      <c r="D47" s="1153"/>
      <c r="E47" s="1154"/>
      <c r="F47" s="375">
        <v>7.41</v>
      </c>
      <c r="G47" s="376">
        <v>7.93</v>
      </c>
      <c r="H47" s="376">
        <v>8.25</v>
      </c>
      <c r="I47" s="376">
        <v>7.89</v>
      </c>
      <c r="J47" s="377">
        <v>7.47</v>
      </c>
    </row>
    <row r="48" spans="2:10" ht="57.75" customHeight="1" x14ac:dyDescent="0.2">
      <c r="B48" s="8"/>
      <c r="C48" s="1155" t="s">
        <v>4</v>
      </c>
      <c r="D48" s="1155"/>
      <c r="E48" s="1156"/>
      <c r="F48" s="378">
        <v>0.92</v>
      </c>
      <c r="G48" s="379">
        <v>0.56000000000000005</v>
      </c>
      <c r="H48" s="379">
        <v>0.56999999999999995</v>
      </c>
      <c r="I48" s="379">
        <v>0.39</v>
      </c>
      <c r="J48" s="380">
        <v>0.45</v>
      </c>
    </row>
    <row r="49" spans="2:10" ht="57.75" customHeight="1" thickBot="1" x14ac:dyDescent="0.25">
      <c r="B49" s="9"/>
      <c r="C49" s="1157" t="s">
        <v>5</v>
      </c>
      <c r="D49" s="1157"/>
      <c r="E49" s="1158"/>
      <c r="F49" s="381">
        <v>1.19</v>
      </c>
      <c r="G49" s="382">
        <v>0.9</v>
      </c>
      <c r="H49" s="382">
        <v>2.19</v>
      </c>
      <c r="I49" s="382">
        <v>4.41</v>
      </c>
      <c r="J49" s="383">
        <v>4.7</v>
      </c>
    </row>
    <row r="50" spans="2:10" ht="13.5" customHeight="1" x14ac:dyDescent="0.2"/>
  </sheetData>
  <sheetProtection algorithmName="SHA-512" hashValue="TfAJ6T8DyVx/984A0bTgkt/7AAEO6oNMqpshC+3h05rHBypZ04hnRBkX6kotc7WkgRntyocRY7CoSirsKPyGUg==" saltValue="VKNVemQJu3VBbsn8BcvF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532</v>
      </c>
      <c r="G33" s="17" t="s">
        <v>533</v>
      </c>
      <c r="H33" s="17" t="s">
        <v>534</v>
      </c>
      <c r="I33" s="17" t="s">
        <v>535</v>
      </c>
      <c r="J33" s="18" t="s">
        <v>536</v>
      </c>
      <c r="K33" s="10"/>
      <c r="L33" s="10"/>
      <c r="M33" s="10"/>
      <c r="N33" s="10"/>
      <c r="O33" s="10"/>
      <c r="P33" s="10"/>
    </row>
    <row r="34" spans="1:16" ht="39" customHeight="1" x14ac:dyDescent="0.2">
      <c r="A34" s="10"/>
      <c r="B34" s="19"/>
      <c r="C34" s="1165" t="s">
        <v>537</v>
      </c>
      <c r="D34" s="1165"/>
      <c r="E34" s="1166"/>
      <c r="F34" s="20">
        <v>5.26</v>
      </c>
      <c r="G34" s="21">
        <v>5.27</v>
      </c>
      <c r="H34" s="21">
        <v>5.91</v>
      </c>
      <c r="I34" s="21">
        <v>6.53</v>
      </c>
      <c r="J34" s="22">
        <v>7.03</v>
      </c>
      <c r="K34" s="10"/>
      <c r="L34" s="10"/>
      <c r="M34" s="10"/>
      <c r="N34" s="10"/>
      <c r="O34" s="10"/>
      <c r="P34" s="10"/>
    </row>
    <row r="35" spans="1:16" ht="39" customHeight="1" x14ac:dyDescent="0.2">
      <c r="A35" s="10"/>
      <c r="B35" s="23"/>
      <c r="C35" s="1159" t="s">
        <v>538</v>
      </c>
      <c r="D35" s="1160"/>
      <c r="E35" s="1161"/>
      <c r="F35" s="24">
        <v>0.41</v>
      </c>
      <c r="G35" s="25">
        <v>0.45</v>
      </c>
      <c r="H35" s="25">
        <v>0.47</v>
      </c>
      <c r="I35" s="25">
        <v>0.59</v>
      </c>
      <c r="J35" s="26">
        <v>1.35</v>
      </c>
      <c r="K35" s="10"/>
      <c r="L35" s="10"/>
      <c r="M35" s="10"/>
      <c r="N35" s="10"/>
      <c r="O35" s="10"/>
      <c r="P35" s="10"/>
    </row>
    <row r="36" spans="1:16" ht="39" customHeight="1" x14ac:dyDescent="0.2">
      <c r="A36" s="10"/>
      <c r="B36" s="23"/>
      <c r="C36" s="1159" t="s">
        <v>539</v>
      </c>
      <c r="D36" s="1160"/>
      <c r="E36" s="1161"/>
      <c r="F36" s="24">
        <v>0.91</v>
      </c>
      <c r="G36" s="25">
        <v>0.56000000000000005</v>
      </c>
      <c r="H36" s="25">
        <v>0.56000000000000005</v>
      </c>
      <c r="I36" s="25">
        <v>0.39</v>
      </c>
      <c r="J36" s="26">
        <v>0.45</v>
      </c>
      <c r="K36" s="10"/>
      <c r="L36" s="10"/>
      <c r="M36" s="10"/>
      <c r="N36" s="10"/>
      <c r="O36" s="10"/>
      <c r="P36" s="10"/>
    </row>
    <row r="37" spans="1:16" ht="39" customHeight="1" x14ac:dyDescent="0.2">
      <c r="A37" s="10"/>
      <c r="B37" s="23"/>
      <c r="C37" s="1159" t="s">
        <v>540</v>
      </c>
      <c r="D37" s="1160"/>
      <c r="E37" s="1161"/>
      <c r="F37" s="24" t="s">
        <v>491</v>
      </c>
      <c r="G37" s="25" t="s">
        <v>491</v>
      </c>
      <c r="H37" s="25" t="s">
        <v>491</v>
      </c>
      <c r="I37" s="25">
        <v>0.82</v>
      </c>
      <c r="J37" s="26">
        <v>0.24</v>
      </c>
      <c r="K37" s="10"/>
      <c r="L37" s="10"/>
      <c r="M37" s="10"/>
      <c r="N37" s="10"/>
      <c r="O37" s="10"/>
      <c r="P37" s="10"/>
    </row>
    <row r="38" spans="1:16" ht="39" customHeight="1" x14ac:dyDescent="0.2">
      <c r="A38" s="10"/>
      <c r="B38" s="23"/>
      <c r="C38" s="1159" t="s">
        <v>541</v>
      </c>
      <c r="D38" s="1160"/>
      <c r="E38" s="1161"/>
      <c r="F38" s="24">
        <v>0.05</v>
      </c>
      <c r="G38" s="25">
        <v>0.04</v>
      </c>
      <c r="H38" s="25">
        <v>0.05</v>
      </c>
      <c r="I38" s="25">
        <v>0.05</v>
      </c>
      <c r="J38" s="26">
        <v>0.06</v>
      </c>
      <c r="K38" s="10"/>
      <c r="L38" s="10"/>
      <c r="M38" s="10"/>
      <c r="N38" s="10"/>
      <c r="O38" s="10"/>
      <c r="P38" s="10"/>
    </row>
    <row r="39" spans="1:16" ht="39" customHeight="1" x14ac:dyDescent="0.2">
      <c r="A39" s="10"/>
      <c r="B39" s="23"/>
      <c r="C39" s="1159" t="s">
        <v>542</v>
      </c>
      <c r="D39" s="1160"/>
      <c r="E39" s="1161"/>
      <c r="F39" s="24">
        <v>0.03</v>
      </c>
      <c r="G39" s="25">
        <v>0.03</v>
      </c>
      <c r="H39" s="25">
        <v>0.03</v>
      </c>
      <c r="I39" s="25">
        <v>0.04</v>
      </c>
      <c r="J39" s="26">
        <v>0.04</v>
      </c>
      <c r="K39" s="10"/>
      <c r="L39" s="10"/>
      <c r="M39" s="10"/>
      <c r="N39" s="10"/>
      <c r="O39" s="10"/>
      <c r="P39" s="10"/>
    </row>
    <row r="40" spans="1:16" ht="39" customHeight="1" x14ac:dyDescent="0.2">
      <c r="A40" s="10"/>
      <c r="B40" s="23"/>
      <c r="C40" s="1159" t="s">
        <v>543</v>
      </c>
      <c r="D40" s="1160"/>
      <c r="E40" s="1161"/>
      <c r="F40" s="24" t="s">
        <v>491</v>
      </c>
      <c r="G40" s="25" t="s">
        <v>491</v>
      </c>
      <c r="H40" s="25" t="s">
        <v>491</v>
      </c>
      <c r="I40" s="25" t="s">
        <v>491</v>
      </c>
      <c r="J40" s="26">
        <v>0</v>
      </c>
      <c r="K40" s="10"/>
      <c r="L40" s="10"/>
      <c r="M40" s="10"/>
      <c r="N40" s="10"/>
      <c r="O40" s="10"/>
      <c r="P40" s="10"/>
    </row>
    <row r="41" spans="1:16" ht="39" customHeight="1" x14ac:dyDescent="0.2">
      <c r="A41" s="10"/>
      <c r="B41" s="23"/>
      <c r="C41" s="1159" t="s">
        <v>544</v>
      </c>
      <c r="D41" s="1160"/>
      <c r="E41" s="1161"/>
      <c r="F41" s="24">
        <v>0.01</v>
      </c>
      <c r="G41" s="25">
        <v>0.01</v>
      </c>
      <c r="H41" s="25">
        <v>0</v>
      </c>
      <c r="I41" s="25">
        <v>0</v>
      </c>
      <c r="J41" s="26">
        <v>0</v>
      </c>
      <c r="K41" s="10"/>
      <c r="L41" s="10"/>
      <c r="M41" s="10"/>
      <c r="N41" s="10"/>
      <c r="O41" s="10"/>
      <c r="P41" s="10"/>
    </row>
    <row r="42" spans="1:16" ht="39" customHeight="1" x14ac:dyDescent="0.2">
      <c r="A42" s="10"/>
      <c r="B42" s="27"/>
      <c r="C42" s="1159" t="s">
        <v>545</v>
      </c>
      <c r="D42" s="1160"/>
      <c r="E42" s="1161"/>
      <c r="F42" s="24" t="s">
        <v>491</v>
      </c>
      <c r="G42" s="25" t="s">
        <v>491</v>
      </c>
      <c r="H42" s="25" t="s">
        <v>491</v>
      </c>
      <c r="I42" s="25" t="s">
        <v>491</v>
      </c>
      <c r="J42" s="26" t="s">
        <v>491</v>
      </c>
      <c r="K42" s="10"/>
      <c r="L42" s="10"/>
      <c r="M42" s="10"/>
      <c r="N42" s="10"/>
      <c r="O42" s="10"/>
      <c r="P42" s="10"/>
    </row>
    <row r="43" spans="1:16" ht="39" customHeight="1" thickBot="1" x14ac:dyDescent="0.25">
      <c r="A43" s="10"/>
      <c r="B43" s="28"/>
      <c r="C43" s="1162" t="s">
        <v>546</v>
      </c>
      <c r="D43" s="1163"/>
      <c r="E43" s="1164"/>
      <c r="F43" s="29">
        <v>0.11</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qy7eTGrxtLEV7XDPlY8fNuvVWStrnUu7ocvDkM1GlprW7boFxjcOvpFjslxQbWr2ItRiibVOvZgEW3jIb8MoWw==" saltValue="N7wmdphUSgJOlACsUXA9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80" zoomScaleNormal="8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532</v>
      </c>
      <c r="L44" s="44" t="s">
        <v>533</v>
      </c>
      <c r="M44" s="44" t="s">
        <v>534</v>
      </c>
      <c r="N44" s="44" t="s">
        <v>535</v>
      </c>
      <c r="O44" s="45" t="s">
        <v>536</v>
      </c>
      <c r="P44" s="36"/>
      <c r="Q44" s="36"/>
      <c r="R44" s="36"/>
      <c r="S44" s="36"/>
      <c r="T44" s="36"/>
      <c r="U44" s="36"/>
    </row>
    <row r="45" spans="1:21" ht="30.75" customHeight="1" x14ac:dyDescent="0.2">
      <c r="A45" s="36"/>
      <c r="B45" s="1185" t="s">
        <v>10</v>
      </c>
      <c r="C45" s="1186"/>
      <c r="D45" s="46"/>
      <c r="E45" s="1191" t="s">
        <v>11</v>
      </c>
      <c r="F45" s="1191"/>
      <c r="G45" s="1191"/>
      <c r="H45" s="1191"/>
      <c r="I45" s="1191"/>
      <c r="J45" s="1192"/>
      <c r="K45" s="47">
        <v>76522</v>
      </c>
      <c r="L45" s="48">
        <v>76695</v>
      </c>
      <c r="M45" s="48">
        <v>71022</v>
      </c>
      <c r="N45" s="48">
        <v>69338</v>
      </c>
      <c r="O45" s="49">
        <v>68217</v>
      </c>
      <c r="P45" s="36"/>
      <c r="Q45" s="36"/>
      <c r="R45" s="36"/>
      <c r="S45" s="36"/>
      <c r="T45" s="36"/>
      <c r="U45" s="36"/>
    </row>
    <row r="46" spans="1:21" ht="30.75" customHeight="1" x14ac:dyDescent="0.2">
      <c r="A46" s="36"/>
      <c r="B46" s="1187"/>
      <c r="C46" s="1188"/>
      <c r="D46" s="50"/>
      <c r="E46" s="1169" t="s">
        <v>12</v>
      </c>
      <c r="F46" s="1169"/>
      <c r="G46" s="1169"/>
      <c r="H46" s="1169"/>
      <c r="I46" s="1169"/>
      <c r="J46" s="1170"/>
      <c r="K46" s="51">
        <v>1513</v>
      </c>
      <c r="L46" s="52">
        <v>1381</v>
      </c>
      <c r="M46" s="52">
        <v>1228</v>
      </c>
      <c r="N46" s="52">
        <v>857</v>
      </c>
      <c r="O46" s="53">
        <v>918</v>
      </c>
      <c r="P46" s="36"/>
      <c r="Q46" s="36"/>
      <c r="R46" s="36"/>
      <c r="S46" s="36"/>
      <c r="T46" s="36"/>
      <c r="U46" s="36"/>
    </row>
    <row r="47" spans="1:21" ht="30.75" customHeight="1" x14ac:dyDescent="0.2">
      <c r="A47" s="36"/>
      <c r="B47" s="1187"/>
      <c r="C47" s="1188"/>
      <c r="D47" s="50"/>
      <c r="E47" s="1169" t="s">
        <v>13</v>
      </c>
      <c r="F47" s="1169"/>
      <c r="G47" s="1169"/>
      <c r="H47" s="1169"/>
      <c r="I47" s="1169"/>
      <c r="J47" s="1170"/>
      <c r="K47" s="51">
        <v>4667</v>
      </c>
      <c r="L47" s="52">
        <v>5383</v>
      </c>
      <c r="M47" s="52">
        <v>5733</v>
      </c>
      <c r="N47" s="52">
        <v>6083</v>
      </c>
      <c r="O47" s="53">
        <v>6433</v>
      </c>
      <c r="P47" s="36"/>
      <c r="Q47" s="36"/>
      <c r="R47" s="36"/>
      <c r="S47" s="36"/>
      <c r="T47" s="36"/>
      <c r="U47" s="36"/>
    </row>
    <row r="48" spans="1:21" ht="30.75" customHeight="1" x14ac:dyDescent="0.2">
      <c r="A48" s="36"/>
      <c r="B48" s="1187"/>
      <c r="C48" s="1188"/>
      <c r="D48" s="50"/>
      <c r="E48" s="1169" t="s">
        <v>14</v>
      </c>
      <c r="F48" s="1169"/>
      <c r="G48" s="1169"/>
      <c r="H48" s="1169"/>
      <c r="I48" s="1169"/>
      <c r="J48" s="1170"/>
      <c r="K48" s="51">
        <v>263</v>
      </c>
      <c r="L48" s="52">
        <v>83</v>
      </c>
      <c r="M48" s="52">
        <v>79</v>
      </c>
      <c r="N48" s="52">
        <v>76</v>
      </c>
      <c r="O48" s="53">
        <v>6</v>
      </c>
      <c r="P48" s="36"/>
      <c r="Q48" s="36"/>
      <c r="R48" s="36"/>
      <c r="S48" s="36"/>
      <c r="T48" s="36"/>
      <c r="U48" s="36"/>
    </row>
    <row r="49" spans="1:21" ht="30.75" customHeight="1" x14ac:dyDescent="0.2">
      <c r="A49" s="36"/>
      <c r="B49" s="1187"/>
      <c r="C49" s="1188"/>
      <c r="D49" s="50"/>
      <c r="E49" s="1169" t="s">
        <v>15</v>
      </c>
      <c r="F49" s="1169"/>
      <c r="G49" s="1169"/>
      <c r="H49" s="1169"/>
      <c r="I49" s="1169"/>
      <c r="J49" s="1170"/>
      <c r="K49" s="51">
        <v>3</v>
      </c>
      <c r="L49" s="52">
        <v>9</v>
      </c>
      <c r="M49" s="52">
        <v>129</v>
      </c>
      <c r="N49" s="52">
        <v>226</v>
      </c>
      <c r="O49" s="53">
        <v>228</v>
      </c>
      <c r="P49" s="36"/>
      <c r="Q49" s="36"/>
      <c r="R49" s="36"/>
      <c r="S49" s="36"/>
      <c r="T49" s="36"/>
      <c r="U49" s="36"/>
    </row>
    <row r="50" spans="1:21" ht="30.75" customHeight="1" x14ac:dyDescent="0.2">
      <c r="A50" s="36"/>
      <c r="B50" s="1187"/>
      <c r="C50" s="1188"/>
      <c r="D50" s="50"/>
      <c r="E50" s="1169" t="s">
        <v>16</v>
      </c>
      <c r="F50" s="1169"/>
      <c r="G50" s="1169"/>
      <c r="H50" s="1169"/>
      <c r="I50" s="1169"/>
      <c r="J50" s="1170"/>
      <c r="K50" s="51">
        <v>287</v>
      </c>
      <c r="L50" s="52">
        <v>240</v>
      </c>
      <c r="M50" s="52">
        <v>201</v>
      </c>
      <c r="N50" s="52">
        <v>184</v>
      </c>
      <c r="O50" s="53">
        <v>183</v>
      </c>
      <c r="P50" s="36"/>
      <c r="Q50" s="36"/>
      <c r="R50" s="36"/>
      <c r="S50" s="36"/>
      <c r="T50" s="36"/>
      <c r="U50" s="36"/>
    </row>
    <row r="51" spans="1:21" ht="30.75" customHeight="1" x14ac:dyDescent="0.2">
      <c r="A51" s="36"/>
      <c r="B51" s="1189"/>
      <c r="C51" s="1190"/>
      <c r="D51" s="54"/>
      <c r="E51" s="1169" t="s">
        <v>17</v>
      </c>
      <c r="F51" s="1169"/>
      <c r="G51" s="1169"/>
      <c r="H51" s="1169"/>
      <c r="I51" s="1169"/>
      <c r="J51" s="1170"/>
      <c r="K51" s="51" t="s">
        <v>491</v>
      </c>
      <c r="L51" s="52" t="s">
        <v>491</v>
      </c>
      <c r="M51" s="52" t="s">
        <v>491</v>
      </c>
      <c r="N51" s="52" t="s">
        <v>491</v>
      </c>
      <c r="O51" s="53" t="s">
        <v>491</v>
      </c>
      <c r="P51" s="36"/>
      <c r="Q51" s="36"/>
      <c r="R51" s="36"/>
      <c r="S51" s="36"/>
      <c r="T51" s="36"/>
      <c r="U51" s="36"/>
    </row>
    <row r="52" spans="1:21" ht="30.75" customHeight="1" x14ac:dyDescent="0.2">
      <c r="A52" s="36"/>
      <c r="B52" s="1167" t="s">
        <v>18</v>
      </c>
      <c r="C52" s="1168"/>
      <c r="D52" s="54"/>
      <c r="E52" s="1169" t="s">
        <v>19</v>
      </c>
      <c r="F52" s="1169"/>
      <c r="G52" s="1169"/>
      <c r="H52" s="1169"/>
      <c r="I52" s="1169"/>
      <c r="J52" s="1170"/>
      <c r="K52" s="51">
        <v>52981</v>
      </c>
      <c r="L52" s="52">
        <v>53304</v>
      </c>
      <c r="M52" s="52">
        <v>53406</v>
      </c>
      <c r="N52" s="52">
        <v>53878</v>
      </c>
      <c r="O52" s="53">
        <v>53587</v>
      </c>
      <c r="P52" s="36"/>
      <c r="Q52" s="36"/>
      <c r="R52" s="36"/>
      <c r="S52" s="36"/>
      <c r="T52" s="36"/>
      <c r="U52" s="36"/>
    </row>
    <row r="53" spans="1:21" ht="30.75" customHeight="1" thickBot="1" x14ac:dyDescent="0.25">
      <c r="A53" s="36"/>
      <c r="B53" s="1171" t="s">
        <v>20</v>
      </c>
      <c r="C53" s="1172"/>
      <c r="D53" s="55"/>
      <c r="E53" s="1173" t="s">
        <v>21</v>
      </c>
      <c r="F53" s="1173"/>
      <c r="G53" s="1173"/>
      <c r="H53" s="1173"/>
      <c r="I53" s="1173"/>
      <c r="J53" s="1174"/>
      <c r="K53" s="56">
        <v>30274</v>
      </c>
      <c r="L53" s="57">
        <v>30487</v>
      </c>
      <c r="M53" s="57">
        <v>24986</v>
      </c>
      <c r="N53" s="57">
        <v>22886</v>
      </c>
      <c r="O53" s="58">
        <v>22398</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547</v>
      </c>
      <c r="P54" s="36"/>
      <c r="Q54" s="36"/>
      <c r="R54" s="36"/>
      <c r="S54" s="36"/>
      <c r="T54" s="36"/>
      <c r="U54" s="36"/>
    </row>
    <row r="55" spans="1:21" ht="30.75" customHeight="1" thickBot="1" x14ac:dyDescent="0.3">
      <c r="A55" s="36"/>
      <c r="B55" s="61"/>
      <c r="C55" s="62"/>
      <c r="D55" s="62"/>
      <c r="E55" s="63"/>
      <c r="F55" s="63"/>
      <c r="G55" s="63"/>
      <c r="H55" s="63"/>
      <c r="I55" s="63"/>
      <c r="J55" s="64" t="s">
        <v>2</v>
      </c>
      <c r="K55" s="65" t="s">
        <v>548</v>
      </c>
      <c r="L55" s="66" t="s">
        <v>549</v>
      </c>
      <c r="M55" s="66" t="s">
        <v>550</v>
      </c>
      <c r="N55" s="66" t="s">
        <v>551</v>
      </c>
      <c r="O55" s="67" t="s">
        <v>552</v>
      </c>
      <c r="P55" s="36"/>
      <c r="Q55" s="36"/>
      <c r="R55" s="36"/>
      <c r="S55" s="36"/>
      <c r="T55" s="36"/>
      <c r="U55" s="36"/>
    </row>
    <row r="56" spans="1:21" ht="30.75" customHeight="1" x14ac:dyDescent="0.2">
      <c r="A56" s="36"/>
      <c r="B56" s="1175" t="s">
        <v>23</v>
      </c>
      <c r="C56" s="1176"/>
      <c r="D56" s="1179" t="s">
        <v>24</v>
      </c>
      <c r="E56" s="1180"/>
      <c r="F56" s="1180"/>
      <c r="G56" s="1180"/>
      <c r="H56" s="1180"/>
      <c r="I56" s="1180"/>
      <c r="J56" s="1181"/>
      <c r="K56" s="68">
        <v>800</v>
      </c>
      <c r="L56" s="69">
        <v>2000</v>
      </c>
      <c r="M56" s="69">
        <v>4050</v>
      </c>
      <c r="N56" s="69">
        <v>6950</v>
      </c>
      <c r="O56" s="70">
        <v>10715</v>
      </c>
      <c r="P56" s="36"/>
      <c r="Q56" s="36"/>
      <c r="R56" s="36"/>
      <c r="S56" s="36"/>
      <c r="T56" s="36"/>
      <c r="U56" s="36"/>
    </row>
    <row r="57" spans="1:21" ht="30.75" customHeight="1" thickBot="1" x14ac:dyDescent="0.25">
      <c r="A57" s="36"/>
      <c r="B57" s="1177"/>
      <c r="C57" s="1178"/>
      <c r="D57" s="1182" t="s">
        <v>25</v>
      </c>
      <c r="E57" s="1183"/>
      <c r="F57" s="1183"/>
      <c r="G57" s="1183"/>
      <c r="H57" s="1183"/>
      <c r="I57" s="1183"/>
      <c r="J57" s="1184"/>
      <c r="K57" s="71">
        <v>8667</v>
      </c>
      <c r="L57" s="72">
        <v>11667</v>
      </c>
      <c r="M57" s="72">
        <v>15383</v>
      </c>
      <c r="N57" s="72">
        <v>19450</v>
      </c>
      <c r="O57" s="73">
        <v>23867</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TuZr3G18cULygPZicNipzJS+i3R2NqtgIX4cB301w4aIRTLS/H5hbfubxtS0Ge+hQ3NJDU9zNPbQlVCnYFKBsg==" saltValue="grkjCDwxHEW3YigUt2/E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532</v>
      </c>
      <c r="J40" s="385" t="s">
        <v>533</v>
      </c>
      <c r="K40" s="385" t="s">
        <v>534</v>
      </c>
      <c r="L40" s="385" t="s">
        <v>535</v>
      </c>
      <c r="M40" s="386" t="s">
        <v>536</v>
      </c>
    </row>
    <row r="41" spans="2:13" ht="27.75" customHeight="1" x14ac:dyDescent="0.2">
      <c r="B41" s="1205" t="s">
        <v>28</v>
      </c>
      <c r="C41" s="1206"/>
      <c r="D41" s="84"/>
      <c r="E41" s="1207" t="s">
        <v>29</v>
      </c>
      <c r="F41" s="1207"/>
      <c r="G41" s="1207"/>
      <c r="H41" s="1208"/>
      <c r="I41" s="387">
        <v>1114851</v>
      </c>
      <c r="J41" s="388">
        <v>1119476</v>
      </c>
      <c r="K41" s="388">
        <v>1123719</v>
      </c>
      <c r="L41" s="388">
        <v>1101861</v>
      </c>
      <c r="M41" s="389">
        <v>1077864</v>
      </c>
    </row>
    <row r="42" spans="2:13" ht="27.75" customHeight="1" x14ac:dyDescent="0.2">
      <c r="B42" s="1195"/>
      <c r="C42" s="1196"/>
      <c r="D42" s="85"/>
      <c r="E42" s="1199" t="s">
        <v>30</v>
      </c>
      <c r="F42" s="1199"/>
      <c r="G42" s="1199"/>
      <c r="H42" s="1200"/>
      <c r="I42" s="390">
        <v>3661</v>
      </c>
      <c r="J42" s="391">
        <v>4712</v>
      </c>
      <c r="K42" s="391">
        <v>6053</v>
      </c>
      <c r="L42" s="391">
        <v>5980</v>
      </c>
      <c r="M42" s="392">
        <v>4354</v>
      </c>
    </row>
    <row r="43" spans="2:13" ht="27.75" customHeight="1" x14ac:dyDescent="0.2">
      <c r="B43" s="1195"/>
      <c r="C43" s="1196"/>
      <c r="D43" s="85"/>
      <c r="E43" s="1199" t="s">
        <v>31</v>
      </c>
      <c r="F43" s="1199"/>
      <c r="G43" s="1199"/>
      <c r="H43" s="1200"/>
      <c r="I43" s="390">
        <v>1542</v>
      </c>
      <c r="J43" s="391">
        <v>786</v>
      </c>
      <c r="K43" s="391">
        <v>785</v>
      </c>
      <c r="L43" s="391">
        <v>797</v>
      </c>
      <c r="M43" s="392">
        <v>598</v>
      </c>
    </row>
    <row r="44" spans="2:13" ht="27.75" customHeight="1" x14ac:dyDescent="0.2">
      <c r="B44" s="1195"/>
      <c r="C44" s="1196"/>
      <c r="D44" s="85"/>
      <c r="E44" s="1199" t="s">
        <v>32</v>
      </c>
      <c r="F44" s="1199"/>
      <c r="G44" s="1199"/>
      <c r="H44" s="1200"/>
      <c r="I44" s="390">
        <v>1341</v>
      </c>
      <c r="J44" s="391">
        <v>2565</v>
      </c>
      <c r="K44" s="391">
        <v>2523</v>
      </c>
      <c r="L44" s="391">
        <v>2237</v>
      </c>
      <c r="M44" s="392">
        <v>2019</v>
      </c>
    </row>
    <row r="45" spans="2:13" ht="27.75" customHeight="1" x14ac:dyDescent="0.2">
      <c r="B45" s="1195"/>
      <c r="C45" s="1196"/>
      <c r="D45" s="85"/>
      <c r="E45" s="1199" t="s">
        <v>33</v>
      </c>
      <c r="F45" s="1199"/>
      <c r="G45" s="1199"/>
      <c r="H45" s="1200"/>
      <c r="I45" s="390">
        <v>117873</v>
      </c>
      <c r="J45" s="391">
        <v>112103</v>
      </c>
      <c r="K45" s="391">
        <v>102311</v>
      </c>
      <c r="L45" s="391">
        <v>97984</v>
      </c>
      <c r="M45" s="392">
        <v>93859</v>
      </c>
    </row>
    <row r="46" spans="2:13" ht="27.75" customHeight="1" x14ac:dyDescent="0.2">
      <c r="B46" s="1195"/>
      <c r="C46" s="1196"/>
      <c r="D46" s="86"/>
      <c r="E46" s="1209" t="s">
        <v>34</v>
      </c>
      <c r="F46" s="1209"/>
      <c r="G46" s="1209"/>
      <c r="H46" s="1210"/>
      <c r="I46" s="390">
        <v>6040</v>
      </c>
      <c r="J46" s="391">
        <v>9865</v>
      </c>
      <c r="K46" s="391">
        <v>13259</v>
      </c>
      <c r="L46" s="391">
        <v>14599</v>
      </c>
      <c r="M46" s="392">
        <v>17546</v>
      </c>
    </row>
    <row r="47" spans="2:13" ht="27.75" customHeight="1" x14ac:dyDescent="0.2">
      <c r="B47" s="1195"/>
      <c r="C47" s="1196"/>
      <c r="D47" s="87"/>
      <c r="E47" s="1211" t="s">
        <v>35</v>
      </c>
      <c r="F47" s="1212"/>
      <c r="G47" s="1212"/>
      <c r="H47" s="1213"/>
      <c r="I47" s="390" t="s">
        <v>491</v>
      </c>
      <c r="J47" s="391" t="s">
        <v>491</v>
      </c>
      <c r="K47" s="391" t="s">
        <v>491</v>
      </c>
      <c r="L47" s="391" t="s">
        <v>491</v>
      </c>
      <c r="M47" s="392" t="s">
        <v>491</v>
      </c>
    </row>
    <row r="48" spans="2:13" ht="27.75" customHeight="1" x14ac:dyDescent="0.2">
      <c r="B48" s="1195"/>
      <c r="C48" s="1196"/>
      <c r="D48" s="85"/>
      <c r="E48" s="1199" t="s">
        <v>36</v>
      </c>
      <c r="F48" s="1199"/>
      <c r="G48" s="1199"/>
      <c r="H48" s="1200"/>
      <c r="I48" s="390" t="s">
        <v>491</v>
      </c>
      <c r="J48" s="391" t="s">
        <v>491</v>
      </c>
      <c r="K48" s="391" t="s">
        <v>491</v>
      </c>
      <c r="L48" s="391" t="s">
        <v>491</v>
      </c>
      <c r="M48" s="392" t="s">
        <v>491</v>
      </c>
    </row>
    <row r="49" spans="2:13" ht="27.75" customHeight="1" x14ac:dyDescent="0.2">
      <c r="B49" s="1197"/>
      <c r="C49" s="1198"/>
      <c r="D49" s="85"/>
      <c r="E49" s="1199" t="s">
        <v>37</v>
      </c>
      <c r="F49" s="1199"/>
      <c r="G49" s="1199"/>
      <c r="H49" s="1200"/>
      <c r="I49" s="390" t="s">
        <v>491</v>
      </c>
      <c r="J49" s="391" t="s">
        <v>491</v>
      </c>
      <c r="K49" s="391" t="s">
        <v>491</v>
      </c>
      <c r="L49" s="391" t="s">
        <v>491</v>
      </c>
      <c r="M49" s="392" t="s">
        <v>491</v>
      </c>
    </row>
    <row r="50" spans="2:13" ht="27.75" customHeight="1" x14ac:dyDescent="0.2">
      <c r="B50" s="1193" t="s">
        <v>38</v>
      </c>
      <c r="C50" s="1194"/>
      <c r="D50" s="88"/>
      <c r="E50" s="1199" t="s">
        <v>39</v>
      </c>
      <c r="F50" s="1199"/>
      <c r="G50" s="1199"/>
      <c r="H50" s="1200"/>
      <c r="I50" s="390">
        <v>156464</v>
      </c>
      <c r="J50" s="391">
        <v>160734</v>
      </c>
      <c r="K50" s="391">
        <v>171409</v>
      </c>
      <c r="L50" s="391">
        <v>166368</v>
      </c>
      <c r="M50" s="392">
        <v>147184</v>
      </c>
    </row>
    <row r="51" spans="2:13" ht="27.75" customHeight="1" x14ac:dyDescent="0.2">
      <c r="B51" s="1195"/>
      <c r="C51" s="1196"/>
      <c r="D51" s="85"/>
      <c r="E51" s="1199" t="s">
        <v>40</v>
      </c>
      <c r="F51" s="1199"/>
      <c r="G51" s="1199"/>
      <c r="H51" s="1200"/>
      <c r="I51" s="390">
        <v>11775</v>
      </c>
      <c r="J51" s="391">
        <v>12054</v>
      </c>
      <c r="K51" s="391">
        <v>13491</v>
      </c>
      <c r="L51" s="391">
        <v>13339</v>
      </c>
      <c r="M51" s="392">
        <v>9367</v>
      </c>
    </row>
    <row r="52" spans="2:13" ht="27.75" customHeight="1" x14ac:dyDescent="0.2">
      <c r="B52" s="1197"/>
      <c r="C52" s="1198"/>
      <c r="D52" s="85"/>
      <c r="E52" s="1199" t="s">
        <v>41</v>
      </c>
      <c r="F52" s="1199"/>
      <c r="G52" s="1199"/>
      <c r="H52" s="1200"/>
      <c r="I52" s="390">
        <v>643187</v>
      </c>
      <c r="J52" s="391">
        <v>643944</v>
      </c>
      <c r="K52" s="391">
        <v>640386</v>
      </c>
      <c r="L52" s="391">
        <v>631904</v>
      </c>
      <c r="M52" s="392">
        <v>618903</v>
      </c>
    </row>
    <row r="53" spans="2:13" ht="27.75" customHeight="1" thickBot="1" x14ac:dyDescent="0.25">
      <c r="B53" s="1201" t="s">
        <v>42</v>
      </c>
      <c r="C53" s="1202"/>
      <c r="D53" s="89"/>
      <c r="E53" s="1203" t="s">
        <v>43</v>
      </c>
      <c r="F53" s="1203"/>
      <c r="G53" s="1203"/>
      <c r="H53" s="1204"/>
      <c r="I53" s="393">
        <v>433883</v>
      </c>
      <c r="J53" s="394">
        <v>432775</v>
      </c>
      <c r="K53" s="394">
        <v>423364</v>
      </c>
      <c r="L53" s="394">
        <v>411847</v>
      </c>
      <c r="M53" s="395">
        <v>420785</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GR6eY86QAr2ZiecXAq7U1DukAohB+t/3nGfp3UTORQZUdkWTUm2hBjWeWW1gMwK9aL50DrLUgUwhIj13Tu4mw==" saltValue="Dxa0JONZBvEnIGX9frlp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534</v>
      </c>
      <c r="G54" s="97" t="s">
        <v>535</v>
      </c>
      <c r="H54" s="98" t="s">
        <v>536</v>
      </c>
    </row>
    <row r="55" spans="2:8" ht="52.5" customHeight="1" x14ac:dyDescent="0.2">
      <c r="B55" s="99"/>
      <c r="C55" s="1222" t="s">
        <v>45</v>
      </c>
      <c r="D55" s="1222"/>
      <c r="E55" s="1223"/>
      <c r="F55" s="100">
        <v>26472</v>
      </c>
      <c r="G55" s="100">
        <v>25420</v>
      </c>
      <c r="H55" s="101">
        <v>24092</v>
      </c>
    </row>
    <row r="56" spans="2:8" ht="52.5" customHeight="1" x14ac:dyDescent="0.2">
      <c r="B56" s="102"/>
      <c r="C56" s="1224" t="s">
        <v>46</v>
      </c>
      <c r="D56" s="1224"/>
      <c r="E56" s="1225"/>
      <c r="F56" s="103">
        <v>48700</v>
      </c>
      <c r="G56" s="103">
        <v>38785</v>
      </c>
      <c r="H56" s="104">
        <v>28952</v>
      </c>
    </row>
    <row r="57" spans="2:8" ht="53.25" customHeight="1" x14ac:dyDescent="0.2">
      <c r="B57" s="102"/>
      <c r="C57" s="1226" t="s">
        <v>47</v>
      </c>
      <c r="D57" s="1226"/>
      <c r="E57" s="1227"/>
      <c r="F57" s="105">
        <v>95033</v>
      </c>
      <c r="G57" s="105">
        <v>98243</v>
      </c>
      <c r="H57" s="106">
        <v>83610</v>
      </c>
    </row>
    <row r="58" spans="2:8" ht="45.75" customHeight="1" x14ac:dyDescent="0.2">
      <c r="B58" s="107"/>
      <c r="C58" s="1214" t="s">
        <v>576</v>
      </c>
      <c r="D58" s="1215"/>
      <c r="E58" s="1216"/>
      <c r="F58" s="108">
        <v>30968</v>
      </c>
      <c r="G58" s="108">
        <v>31145</v>
      </c>
      <c r="H58" s="109">
        <v>30679</v>
      </c>
    </row>
    <row r="59" spans="2:8" ht="45.75" customHeight="1" x14ac:dyDescent="0.2">
      <c r="B59" s="107"/>
      <c r="C59" s="1214" t="s">
        <v>578</v>
      </c>
      <c r="D59" s="1215"/>
      <c r="E59" s="1216"/>
      <c r="F59" s="108">
        <v>12635</v>
      </c>
      <c r="G59" s="108">
        <v>12652</v>
      </c>
      <c r="H59" s="109">
        <v>11467</v>
      </c>
    </row>
    <row r="60" spans="2:8" ht="45.75" customHeight="1" x14ac:dyDescent="0.2">
      <c r="B60" s="107"/>
      <c r="C60" s="1214" t="s">
        <v>579</v>
      </c>
      <c r="D60" s="1215"/>
      <c r="E60" s="1216"/>
      <c r="F60" s="108">
        <v>8869</v>
      </c>
      <c r="G60" s="108">
        <v>10316</v>
      </c>
      <c r="H60" s="109">
        <v>10656</v>
      </c>
    </row>
    <row r="61" spans="2:8" ht="45.75" customHeight="1" x14ac:dyDescent="0.2">
      <c r="B61" s="107"/>
      <c r="C61" s="1214" t="s">
        <v>577</v>
      </c>
      <c r="D61" s="1215"/>
      <c r="E61" s="1216"/>
      <c r="F61" s="108">
        <v>23785</v>
      </c>
      <c r="G61" s="108">
        <v>21001</v>
      </c>
      <c r="H61" s="109">
        <v>8715</v>
      </c>
    </row>
    <row r="62" spans="2:8" ht="45.75" customHeight="1" thickBot="1" x14ac:dyDescent="0.25">
      <c r="B62" s="110"/>
      <c r="C62" s="1217" t="s">
        <v>580</v>
      </c>
      <c r="D62" s="1218"/>
      <c r="E62" s="1219"/>
      <c r="F62" s="111">
        <v>1594</v>
      </c>
      <c r="G62" s="111">
        <v>4868</v>
      </c>
      <c r="H62" s="112">
        <v>4080</v>
      </c>
    </row>
    <row r="63" spans="2:8" ht="52.5" customHeight="1" thickBot="1" x14ac:dyDescent="0.25">
      <c r="B63" s="113"/>
      <c r="C63" s="1220" t="s">
        <v>48</v>
      </c>
      <c r="D63" s="1220"/>
      <c r="E63" s="1221"/>
      <c r="F63" s="114">
        <v>170205</v>
      </c>
      <c r="G63" s="114">
        <v>162449</v>
      </c>
      <c r="H63" s="115">
        <v>136654</v>
      </c>
    </row>
    <row r="64" spans="2:8" ht="15" customHeight="1" x14ac:dyDescent="0.2"/>
  </sheetData>
  <sheetProtection algorithmName="SHA-512" hashValue="6NULXs7fOw7IELtDDhxCtfuut31fQYDwCq5whqnVv1dqO6OmccbbvQ0dUQE/uxbqk9JhaC5M8rN1yYubThyN3A==" saltValue="MnHmxnl110zHOO/JxLc4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523</v>
      </c>
      <c r="B3" s="131"/>
      <c r="C3" s="132"/>
      <c r="D3" s="133">
        <v>49733</v>
      </c>
      <c r="E3" s="134"/>
      <c r="F3" s="135">
        <v>67951</v>
      </c>
      <c r="G3" s="136"/>
      <c r="H3" s="137"/>
    </row>
    <row r="4" spans="1:8" x14ac:dyDescent="0.2">
      <c r="A4" s="138"/>
      <c r="B4" s="139"/>
      <c r="C4" s="140"/>
      <c r="D4" s="141">
        <v>10977</v>
      </c>
      <c r="E4" s="142"/>
      <c r="F4" s="143">
        <v>17498</v>
      </c>
      <c r="G4" s="144"/>
      <c r="H4" s="145"/>
    </row>
    <row r="5" spans="1:8" x14ac:dyDescent="0.2">
      <c r="A5" s="126" t="s">
        <v>525</v>
      </c>
      <c r="B5" s="131"/>
      <c r="C5" s="132"/>
      <c r="D5" s="133">
        <v>51195</v>
      </c>
      <c r="E5" s="134"/>
      <c r="F5" s="135">
        <v>72635</v>
      </c>
      <c r="G5" s="136"/>
      <c r="H5" s="137"/>
    </row>
    <row r="6" spans="1:8" x14ac:dyDescent="0.2">
      <c r="A6" s="138"/>
      <c r="B6" s="139"/>
      <c r="C6" s="140"/>
      <c r="D6" s="141">
        <v>14901</v>
      </c>
      <c r="E6" s="142"/>
      <c r="F6" s="143">
        <v>18276</v>
      </c>
      <c r="G6" s="144"/>
      <c r="H6" s="145"/>
    </row>
    <row r="7" spans="1:8" x14ac:dyDescent="0.2">
      <c r="A7" s="126" t="s">
        <v>526</v>
      </c>
      <c r="B7" s="131"/>
      <c r="C7" s="132"/>
      <c r="D7" s="133">
        <v>48325</v>
      </c>
      <c r="E7" s="134"/>
      <c r="F7" s="135">
        <v>77936</v>
      </c>
      <c r="G7" s="136"/>
      <c r="H7" s="137"/>
    </row>
    <row r="8" spans="1:8" x14ac:dyDescent="0.2">
      <c r="A8" s="138"/>
      <c r="B8" s="139"/>
      <c r="C8" s="140"/>
      <c r="D8" s="141">
        <v>11840</v>
      </c>
      <c r="E8" s="142"/>
      <c r="F8" s="143">
        <v>19401</v>
      </c>
      <c r="G8" s="144"/>
      <c r="H8" s="145"/>
    </row>
    <row r="9" spans="1:8" x14ac:dyDescent="0.2">
      <c r="A9" s="126" t="s">
        <v>527</v>
      </c>
      <c r="B9" s="131"/>
      <c r="C9" s="132"/>
      <c r="D9" s="133">
        <v>52246</v>
      </c>
      <c r="E9" s="134"/>
      <c r="F9" s="135">
        <v>82531</v>
      </c>
      <c r="G9" s="136"/>
      <c r="H9" s="137"/>
    </row>
    <row r="10" spans="1:8" x14ac:dyDescent="0.2">
      <c r="A10" s="138"/>
      <c r="B10" s="139"/>
      <c r="C10" s="140"/>
      <c r="D10" s="141">
        <v>13589</v>
      </c>
      <c r="E10" s="142"/>
      <c r="F10" s="143">
        <v>19102</v>
      </c>
      <c r="G10" s="144"/>
      <c r="H10" s="145"/>
    </row>
    <row r="11" spans="1:8" x14ac:dyDescent="0.2">
      <c r="A11" s="126" t="s">
        <v>528</v>
      </c>
      <c r="B11" s="131"/>
      <c r="C11" s="132"/>
      <c r="D11" s="133">
        <v>62634</v>
      </c>
      <c r="E11" s="134"/>
      <c r="F11" s="135">
        <v>91743</v>
      </c>
      <c r="G11" s="136"/>
      <c r="H11" s="137"/>
    </row>
    <row r="12" spans="1:8" x14ac:dyDescent="0.2">
      <c r="A12" s="138"/>
      <c r="B12" s="139"/>
      <c r="C12" s="146"/>
      <c r="D12" s="141">
        <v>21969</v>
      </c>
      <c r="E12" s="142"/>
      <c r="F12" s="143">
        <v>21872</v>
      </c>
      <c r="G12" s="144"/>
      <c r="H12" s="145"/>
    </row>
    <row r="13" spans="1:8" x14ac:dyDescent="0.2">
      <c r="A13" s="126"/>
      <c r="B13" s="131"/>
      <c r="C13" s="147"/>
      <c r="D13" s="148">
        <v>52827</v>
      </c>
      <c r="E13" s="149"/>
      <c r="F13" s="150">
        <v>78559</v>
      </c>
      <c r="G13" s="151"/>
      <c r="H13" s="137"/>
    </row>
    <row r="14" spans="1:8" x14ac:dyDescent="0.2">
      <c r="A14" s="138"/>
      <c r="B14" s="139"/>
      <c r="C14" s="140"/>
      <c r="D14" s="141">
        <v>14655</v>
      </c>
      <c r="E14" s="142"/>
      <c r="F14" s="143">
        <v>19230</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0.92</v>
      </c>
      <c r="C19" s="152">
        <f>ROUND(VALUE(SUBSTITUTE(実質収支比率等に係る経年分析!G$48,"▲","-")),2)</f>
        <v>0.56000000000000005</v>
      </c>
      <c r="D19" s="152">
        <f>ROUND(VALUE(SUBSTITUTE(実質収支比率等に係る経年分析!H$48,"▲","-")),2)</f>
        <v>0.56999999999999995</v>
      </c>
      <c r="E19" s="152">
        <f>ROUND(VALUE(SUBSTITUTE(実質収支比率等に係る経年分析!I$48,"▲","-")),2)</f>
        <v>0.39</v>
      </c>
      <c r="F19" s="152">
        <f>ROUND(VALUE(SUBSTITUTE(実質収支比率等に係る経年分析!J$48,"▲","-")),2)</f>
        <v>0.45</v>
      </c>
    </row>
    <row r="20" spans="1:11" x14ac:dyDescent="0.2">
      <c r="A20" s="152" t="s">
        <v>53</v>
      </c>
      <c r="B20" s="152">
        <f>ROUND(VALUE(SUBSTITUTE(実質収支比率等に係る経年分析!F$47,"▲","-")),2)</f>
        <v>7.41</v>
      </c>
      <c r="C20" s="152">
        <f>ROUND(VALUE(SUBSTITUTE(実質収支比率等に係る経年分析!G$47,"▲","-")),2)</f>
        <v>7.93</v>
      </c>
      <c r="D20" s="152">
        <f>ROUND(VALUE(SUBSTITUTE(実質収支比率等に係る経年分析!H$47,"▲","-")),2)</f>
        <v>8.25</v>
      </c>
      <c r="E20" s="152">
        <f>ROUND(VALUE(SUBSTITUTE(実質収支比率等に係る経年分析!I$47,"▲","-")),2)</f>
        <v>7.89</v>
      </c>
      <c r="F20" s="152">
        <f>ROUND(VALUE(SUBSTITUTE(実質収支比率等に係る経年分析!J$47,"▲","-")),2)</f>
        <v>7.47</v>
      </c>
    </row>
    <row r="21" spans="1:11" x14ac:dyDescent="0.2">
      <c r="A21" s="152" t="s">
        <v>54</v>
      </c>
      <c r="B21" s="152">
        <f>IF(ISNUMBER(VALUE(SUBSTITUTE(実質収支比率等に係る経年分析!F$49,"▲","-"))),ROUND(VALUE(SUBSTITUTE(実質収支比率等に係る経年分析!F$49,"▲","-")),2),NA())</f>
        <v>1.19</v>
      </c>
      <c r="C21" s="152">
        <f>IF(ISNUMBER(VALUE(SUBSTITUTE(実質収支比率等に係る経年分析!G$49,"▲","-"))),ROUND(VALUE(SUBSTITUTE(実質収支比率等に係る経年分析!G$49,"▲","-")),2),NA())</f>
        <v>0.9</v>
      </c>
      <c r="D21" s="152">
        <f>IF(ISNUMBER(VALUE(SUBSTITUTE(実質収支比率等に係る経年分析!H$49,"▲","-"))),ROUND(VALUE(SUBSTITUTE(実質収支比率等に係る経年分析!H$49,"▲","-")),2),NA())</f>
        <v>2.19</v>
      </c>
      <c r="E21" s="152">
        <f>IF(ISNUMBER(VALUE(SUBSTITUTE(実質収支比率等に係る経年分析!I$49,"▲","-"))),ROUND(VALUE(SUBSTITUTE(実質収支比率等に係る経年分析!I$49,"▲","-")),2),NA())</f>
        <v>4.41</v>
      </c>
      <c r="F21" s="152">
        <f>IF(ISNUMBER(VALUE(SUBSTITUTE(実質収支比率等に係る経年分析!J$49,"▲","-"))),ROUND(VALUE(SUBSTITUTE(実質収支比率等に係る経年分析!J$49,"▲","-")),2),NA())</f>
        <v>4.7</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0.11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奈良県中央卸売市場事業費特別会計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0.01</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0.01</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奈良県自動車駐車場及び奈良県自動車乗降場費特別会計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#VALUE!</v>
      </c>
      <c r="E30" s="153" t="e">
        <f>IF(ROUND(VALUE(SUBSTITUTE(連結実質赤字比率に係る赤字・黒字の構成分析!G$40,"▲", "-")), 2) &gt;= 0, ABS(ROUND(VALUE(SUBSTITUTE(連結実質赤字比率に係る赤字・黒字の構成分析!G$40,"▲", "-")), 2)), NA())</f>
        <v>#VALUE!</v>
      </c>
      <c r="F30" s="153" t="e">
        <f>IF(ROUND(VALUE(SUBSTITUTE(連結実質赤字比率に係る赤字・黒字の構成分析!H$40,"▲", "-")), 2) &lt; 0, ABS(ROUND(VALUE(SUBSTITUTE(連結実質赤字比率に係る赤字・黒字の構成分析!H$40,"▲", "-")), 2)), NA())</f>
        <v>#VALUE!</v>
      </c>
      <c r="G30" s="153" t="e">
        <f>IF(ROUND(VALUE(SUBSTITUTE(連結実質赤字比率に係る赤字・黒字の構成分析!H$40,"▲", "-")), 2) &gt;= 0, ABS(ROUND(VALUE(SUBSTITUTE(連結実質赤字比率に係る赤字・黒字の構成分析!H$40,"▲", "-")), 2)), NA())</f>
        <v>#VALUE!</v>
      </c>
      <c r="H30" s="153" t="e">
        <f>IF(ROUND(VALUE(SUBSTITUTE(連結実質赤字比率に係る赤字・黒字の構成分析!I$40,"▲", "-")), 2) &lt; 0, ABS(ROUND(VALUE(SUBSTITUTE(連結実質赤字比率に係る赤字・黒字の構成分析!I$40,"▲", "-")), 2)), NA())</f>
        <v>#VALUE!</v>
      </c>
      <c r="I30" s="153" t="e">
        <f>IF(ROUND(VALUE(SUBSTITUTE(連結実質赤字比率に係る赤字・黒字の構成分析!I$40,"▲", "-")), 2) &gt;= 0, ABS(ROUND(VALUE(SUBSTITUTE(連結実質赤字比率に係る赤字・黒字の構成分析!I$40,"▲", "-")), 2)), NA())</f>
        <v>#VALUE!</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奈良県営競輪事業費特別会計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0.03</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0.03</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0.03</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0.04</v>
      </c>
    </row>
    <row r="32" spans="1:11" x14ac:dyDescent="0.2">
      <c r="A32" s="153" t="str">
        <f>IF(連結実質赤字比率に係る赤字・黒字の構成分析!C$38="",NA(),連結実質赤字比率に係る赤字・黒字の構成分析!C$38)</f>
        <v>奈良県証紙収入特別会計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0.06</v>
      </c>
    </row>
    <row r="33" spans="1:16" x14ac:dyDescent="0.2">
      <c r="A33" s="153" t="str">
        <f>IF(連結実質赤字比率に係る赤字・黒字の構成分析!C$37="",NA(),連結実質赤字比率に係る赤字・黒字の構成分析!C$37)</f>
        <v>奈良県国民健康保険事業費特別会計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0.82</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0.24</v>
      </c>
    </row>
    <row r="34" spans="1:16" x14ac:dyDescent="0.2">
      <c r="A34" s="153" t="str">
        <f>IF(連結実質赤字比率に係る赤字・黒字の構成分析!C$36="",NA(),連結実質赤字比率に係る赤字・黒字の構成分析!C$36)</f>
        <v>一般会計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0.91</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0.56000000000000005</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0.56000000000000005</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0.39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0.45</v>
      </c>
    </row>
    <row r="35" spans="1:16" x14ac:dyDescent="0.2">
      <c r="A35" s="153" t="str">
        <f>IF(連結実質赤字比率に係る赤字・黒字の構成分析!C$35="",NA(),連結実質赤字比率に係る赤字・黒字の構成分析!C$35)</f>
        <v>奈良県流域下水道事業費特別会計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0.41</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0.45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0.47</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0.59</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1.35</v>
      </c>
    </row>
    <row r="36" spans="1:16" x14ac:dyDescent="0.2">
      <c r="A36" s="153" t="str">
        <f>IF(連結実質赤字比率に係る赤字・黒字の構成分析!C$34="",NA(),連結実質赤字比率に係る赤字・黒字の構成分析!C$34)</f>
        <v>奈良県水道用水供給事業費特別会計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5.26</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5.27</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5.91</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6.53</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7.03</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52981</v>
      </c>
      <c r="E42" s="154"/>
      <c r="F42" s="154"/>
      <c r="G42" s="154">
        <f>'実質公債費比率（分子）の構造'!L$52</f>
        <v>53304</v>
      </c>
      <c r="H42" s="154"/>
      <c r="I42" s="154"/>
      <c r="J42" s="154">
        <f>'実質公債費比率（分子）の構造'!M$52</f>
        <v>53406</v>
      </c>
      <c r="K42" s="154"/>
      <c r="L42" s="154"/>
      <c r="M42" s="154">
        <f>'実質公債費比率（分子）の構造'!N$52</f>
        <v>53878</v>
      </c>
      <c r="N42" s="154"/>
      <c r="O42" s="154"/>
      <c r="P42" s="154">
        <f>'実質公債費比率（分子）の構造'!O$52</f>
        <v>53587</v>
      </c>
    </row>
    <row r="43" spans="1:16" x14ac:dyDescent="0.2">
      <c r="A43" s="154" t="s">
        <v>17</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62</v>
      </c>
      <c r="B44" s="154">
        <f>'実質公債費比率（分子）の構造'!K$50</f>
        <v>287</v>
      </c>
      <c r="C44" s="154"/>
      <c r="D44" s="154"/>
      <c r="E44" s="154">
        <f>'実質公債費比率（分子）の構造'!L$50</f>
        <v>240</v>
      </c>
      <c r="F44" s="154"/>
      <c r="G44" s="154"/>
      <c r="H44" s="154">
        <f>'実質公債費比率（分子）の構造'!M$50</f>
        <v>201</v>
      </c>
      <c r="I44" s="154"/>
      <c r="J44" s="154"/>
      <c r="K44" s="154">
        <f>'実質公債費比率（分子）の構造'!N$50</f>
        <v>184</v>
      </c>
      <c r="L44" s="154"/>
      <c r="M44" s="154"/>
      <c r="N44" s="154">
        <f>'実質公債費比率（分子）の構造'!O$50</f>
        <v>183</v>
      </c>
      <c r="O44" s="154"/>
      <c r="P44" s="154"/>
    </row>
    <row r="45" spans="1:16" x14ac:dyDescent="0.2">
      <c r="A45" s="154" t="s">
        <v>63</v>
      </c>
      <c r="B45" s="154">
        <f>'実質公債費比率（分子）の構造'!K$49</f>
        <v>3</v>
      </c>
      <c r="C45" s="154"/>
      <c r="D45" s="154"/>
      <c r="E45" s="154">
        <f>'実質公債費比率（分子）の構造'!L$49</f>
        <v>9</v>
      </c>
      <c r="F45" s="154"/>
      <c r="G45" s="154"/>
      <c r="H45" s="154">
        <f>'実質公債費比率（分子）の構造'!M$49</f>
        <v>129</v>
      </c>
      <c r="I45" s="154"/>
      <c r="J45" s="154"/>
      <c r="K45" s="154">
        <f>'実質公債費比率（分子）の構造'!N$49</f>
        <v>226</v>
      </c>
      <c r="L45" s="154"/>
      <c r="M45" s="154"/>
      <c r="N45" s="154">
        <f>'実質公債費比率（分子）の構造'!O$49</f>
        <v>228</v>
      </c>
      <c r="O45" s="154"/>
      <c r="P45" s="154"/>
    </row>
    <row r="46" spans="1:16" x14ac:dyDescent="0.2">
      <c r="A46" s="154" t="s">
        <v>64</v>
      </c>
      <c r="B46" s="154">
        <f>'実質公債費比率（分子）の構造'!K$48</f>
        <v>263</v>
      </c>
      <c r="C46" s="154"/>
      <c r="D46" s="154"/>
      <c r="E46" s="154">
        <f>'実質公債費比率（分子）の構造'!L$48</f>
        <v>83</v>
      </c>
      <c r="F46" s="154"/>
      <c r="G46" s="154"/>
      <c r="H46" s="154">
        <f>'実質公債費比率（分子）の構造'!M$48</f>
        <v>79</v>
      </c>
      <c r="I46" s="154"/>
      <c r="J46" s="154"/>
      <c r="K46" s="154">
        <f>'実質公債費比率（分子）の構造'!N$48</f>
        <v>76</v>
      </c>
      <c r="L46" s="154"/>
      <c r="M46" s="154"/>
      <c r="N46" s="154">
        <f>'実質公債費比率（分子）の構造'!O$48</f>
        <v>6</v>
      </c>
      <c r="O46" s="154"/>
      <c r="P46" s="154"/>
    </row>
    <row r="47" spans="1:16" x14ac:dyDescent="0.2">
      <c r="A47" s="154" t="s">
        <v>65</v>
      </c>
      <c r="B47" s="154">
        <f>'実質公債費比率（分子）の構造'!K$47</f>
        <v>4667</v>
      </c>
      <c r="C47" s="154"/>
      <c r="D47" s="154"/>
      <c r="E47" s="154">
        <f>'実質公債費比率（分子）の構造'!L$47</f>
        <v>5383</v>
      </c>
      <c r="F47" s="154"/>
      <c r="G47" s="154"/>
      <c r="H47" s="154">
        <f>'実質公債費比率（分子）の構造'!M$47</f>
        <v>5733</v>
      </c>
      <c r="I47" s="154"/>
      <c r="J47" s="154"/>
      <c r="K47" s="154">
        <f>'実質公債費比率（分子）の構造'!N$47</f>
        <v>6083</v>
      </c>
      <c r="L47" s="154"/>
      <c r="M47" s="154"/>
      <c r="N47" s="154">
        <f>'実質公債費比率（分子）の構造'!O$47</f>
        <v>6433</v>
      </c>
      <c r="O47" s="154"/>
      <c r="P47" s="154"/>
    </row>
    <row r="48" spans="1:16" x14ac:dyDescent="0.2">
      <c r="A48" s="154" t="s">
        <v>66</v>
      </c>
      <c r="B48" s="154">
        <f>'実質公債費比率（分子）の構造'!K$46</f>
        <v>1513</v>
      </c>
      <c r="C48" s="154"/>
      <c r="D48" s="154"/>
      <c r="E48" s="154">
        <f>'実質公債費比率（分子）の構造'!L$46</f>
        <v>1381</v>
      </c>
      <c r="F48" s="154"/>
      <c r="G48" s="154"/>
      <c r="H48" s="154">
        <f>'実質公債費比率（分子）の構造'!M$46</f>
        <v>1228</v>
      </c>
      <c r="I48" s="154"/>
      <c r="J48" s="154"/>
      <c r="K48" s="154">
        <f>'実質公債費比率（分子）の構造'!N$46</f>
        <v>857</v>
      </c>
      <c r="L48" s="154"/>
      <c r="M48" s="154"/>
      <c r="N48" s="154">
        <f>'実質公債費比率（分子）の構造'!O$46</f>
        <v>918</v>
      </c>
      <c r="O48" s="154"/>
      <c r="P48" s="154"/>
    </row>
    <row r="49" spans="1:16" x14ac:dyDescent="0.2">
      <c r="A49" s="154" t="s">
        <v>67</v>
      </c>
      <c r="B49" s="154">
        <f>'実質公債費比率（分子）の構造'!K$45</f>
        <v>76522</v>
      </c>
      <c r="C49" s="154"/>
      <c r="D49" s="154"/>
      <c r="E49" s="154">
        <f>'実質公債費比率（分子）の構造'!L$45</f>
        <v>76695</v>
      </c>
      <c r="F49" s="154"/>
      <c r="G49" s="154"/>
      <c r="H49" s="154">
        <f>'実質公債費比率（分子）の構造'!M$45</f>
        <v>71022</v>
      </c>
      <c r="I49" s="154"/>
      <c r="J49" s="154"/>
      <c r="K49" s="154">
        <f>'実質公債費比率（分子）の構造'!N$45</f>
        <v>69338</v>
      </c>
      <c r="L49" s="154"/>
      <c r="M49" s="154"/>
      <c r="N49" s="154">
        <f>'実質公債費比率（分子）の構造'!O$45</f>
        <v>68217</v>
      </c>
      <c r="O49" s="154"/>
      <c r="P49" s="154"/>
    </row>
    <row r="50" spans="1:16" x14ac:dyDescent="0.2">
      <c r="A50" s="154" t="s">
        <v>68</v>
      </c>
      <c r="B50" s="154" t="e">
        <f>NA()</f>
        <v>#N/A</v>
      </c>
      <c r="C50" s="154">
        <f>IF(ISNUMBER('実質公債費比率（分子）の構造'!K$53),'実質公債費比率（分子）の構造'!K$53,NA())</f>
        <v>30274</v>
      </c>
      <c r="D50" s="154" t="e">
        <f>NA()</f>
        <v>#N/A</v>
      </c>
      <c r="E50" s="154" t="e">
        <f>NA()</f>
        <v>#N/A</v>
      </c>
      <c r="F50" s="154">
        <f>IF(ISNUMBER('実質公債費比率（分子）の構造'!L$53),'実質公債費比率（分子）の構造'!L$53,NA())</f>
        <v>30487</v>
      </c>
      <c r="G50" s="154" t="e">
        <f>NA()</f>
        <v>#N/A</v>
      </c>
      <c r="H50" s="154" t="e">
        <f>NA()</f>
        <v>#N/A</v>
      </c>
      <c r="I50" s="154">
        <f>IF(ISNUMBER('実質公債費比率（分子）の構造'!M$53),'実質公債費比率（分子）の構造'!M$53,NA())</f>
        <v>24986</v>
      </c>
      <c r="J50" s="154" t="e">
        <f>NA()</f>
        <v>#N/A</v>
      </c>
      <c r="K50" s="154" t="e">
        <f>NA()</f>
        <v>#N/A</v>
      </c>
      <c r="L50" s="154">
        <f>IF(ISNUMBER('実質公債費比率（分子）の構造'!N$53),'実質公債費比率（分子）の構造'!N$53,NA())</f>
        <v>22886</v>
      </c>
      <c r="M50" s="154" t="e">
        <f>NA()</f>
        <v>#N/A</v>
      </c>
      <c r="N50" s="154" t="e">
        <f>NA()</f>
        <v>#N/A</v>
      </c>
      <c r="O50" s="154">
        <f>IF(ISNUMBER('実質公債費比率（分子）の構造'!O$53),'実質公債費比率（分子）の構造'!O$53,NA())</f>
        <v>22398</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41</v>
      </c>
      <c r="B56" s="153"/>
      <c r="C56" s="153"/>
      <c r="D56" s="153">
        <f>'将来負担比率（分子）の構造'!I$52</f>
        <v>643187</v>
      </c>
      <c r="E56" s="153"/>
      <c r="F56" s="153"/>
      <c r="G56" s="153">
        <f>'将来負担比率（分子）の構造'!J$52</f>
        <v>643944</v>
      </c>
      <c r="H56" s="153"/>
      <c r="I56" s="153"/>
      <c r="J56" s="153">
        <f>'将来負担比率（分子）の構造'!K$52</f>
        <v>640386</v>
      </c>
      <c r="K56" s="153"/>
      <c r="L56" s="153"/>
      <c r="M56" s="153">
        <f>'将来負担比率（分子）の構造'!L$52</f>
        <v>631904</v>
      </c>
      <c r="N56" s="153"/>
      <c r="O56" s="153"/>
      <c r="P56" s="153">
        <f>'将来負担比率（分子）の構造'!M$52</f>
        <v>618903</v>
      </c>
    </row>
    <row r="57" spans="1:16" x14ac:dyDescent="0.2">
      <c r="A57" s="153" t="s">
        <v>40</v>
      </c>
      <c r="B57" s="153"/>
      <c r="C57" s="153"/>
      <c r="D57" s="153">
        <f>'将来負担比率（分子）の構造'!I$51</f>
        <v>11775</v>
      </c>
      <c r="E57" s="153"/>
      <c r="F57" s="153"/>
      <c r="G57" s="153">
        <f>'将来負担比率（分子）の構造'!J$51</f>
        <v>12054</v>
      </c>
      <c r="H57" s="153"/>
      <c r="I57" s="153"/>
      <c r="J57" s="153">
        <f>'将来負担比率（分子）の構造'!K$51</f>
        <v>13491</v>
      </c>
      <c r="K57" s="153"/>
      <c r="L57" s="153"/>
      <c r="M57" s="153">
        <f>'将来負担比率（分子）の構造'!L$51</f>
        <v>13339</v>
      </c>
      <c r="N57" s="153"/>
      <c r="O57" s="153"/>
      <c r="P57" s="153">
        <f>'将来負担比率（分子）の構造'!M$51</f>
        <v>9367</v>
      </c>
    </row>
    <row r="58" spans="1:16" x14ac:dyDescent="0.2">
      <c r="A58" s="153" t="s">
        <v>39</v>
      </c>
      <c r="B58" s="153"/>
      <c r="C58" s="153"/>
      <c r="D58" s="153">
        <f>'将来負担比率（分子）の構造'!I$50</f>
        <v>156464</v>
      </c>
      <c r="E58" s="153"/>
      <c r="F58" s="153"/>
      <c r="G58" s="153">
        <f>'将来負担比率（分子）の構造'!J$50</f>
        <v>160734</v>
      </c>
      <c r="H58" s="153"/>
      <c r="I58" s="153"/>
      <c r="J58" s="153">
        <f>'将来負担比率（分子）の構造'!K$50</f>
        <v>171409</v>
      </c>
      <c r="K58" s="153"/>
      <c r="L58" s="153"/>
      <c r="M58" s="153">
        <f>'将来負担比率（分子）の構造'!L$50</f>
        <v>166368</v>
      </c>
      <c r="N58" s="153"/>
      <c r="O58" s="153"/>
      <c r="P58" s="153">
        <f>'将来負担比率（分子）の構造'!M$50</f>
        <v>147184</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6040</v>
      </c>
      <c r="C61" s="153"/>
      <c r="D61" s="153"/>
      <c r="E61" s="153">
        <f>'将来負担比率（分子）の構造'!J$46</f>
        <v>9865</v>
      </c>
      <c r="F61" s="153"/>
      <c r="G61" s="153"/>
      <c r="H61" s="153">
        <f>'将来負担比率（分子）の構造'!K$46</f>
        <v>13259</v>
      </c>
      <c r="I61" s="153"/>
      <c r="J61" s="153"/>
      <c r="K61" s="153">
        <f>'将来負担比率（分子）の構造'!L$46</f>
        <v>14599</v>
      </c>
      <c r="L61" s="153"/>
      <c r="M61" s="153"/>
      <c r="N61" s="153">
        <f>'将来負担比率（分子）の構造'!M$46</f>
        <v>17546</v>
      </c>
      <c r="O61" s="153"/>
      <c r="P61" s="153"/>
    </row>
    <row r="62" spans="1:16" x14ac:dyDescent="0.2">
      <c r="A62" s="153" t="s">
        <v>33</v>
      </c>
      <c r="B62" s="153">
        <f>'将来負担比率（分子）の構造'!I$45</f>
        <v>117873</v>
      </c>
      <c r="C62" s="153"/>
      <c r="D62" s="153"/>
      <c r="E62" s="153">
        <f>'将来負担比率（分子）の構造'!J$45</f>
        <v>112103</v>
      </c>
      <c r="F62" s="153"/>
      <c r="G62" s="153"/>
      <c r="H62" s="153">
        <f>'将来負担比率（分子）の構造'!K$45</f>
        <v>102311</v>
      </c>
      <c r="I62" s="153"/>
      <c r="J62" s="153"/>
      <c r="K62" s="153">
        <f>'将来負担比率（分子）の構造'!L$45</f>
        <v>97984</v>
      </c>
      <c r="L62" s="153"/>
      <c r="M62" s="153"/>
      <c r="N62" s="153">
        <f>'将来負担比率（分子）の構造'!M$45</f>
        <v>93859</v>
      </c>
      <c r="O62" s="153"/>
      <c r="P62" s="153"/>
    </row>
    <row r="63" spans="1:16" x14ac:dyDescent="0.2">
      <c r="A63" s="153" t="s">
        <v>32</v>
      </c>
      <c r="B63" s="153">
        <f>'将来負担比率（分子）の構造'!I$44</f>
        <v>1341</v>
      </c>
      <c r="C63" s="153"/>
      <c r="D63" s="153"/>
      <c r="E63" s="153">
        <f>'将来負担比率（分子）の構造'!J$44</f>
        <v>2565</v>
      </c>
      <c r="F63" s="153"/>
      <c r="G63" s="153"/>
      <c r="H63" s="153">
        <f>'将来負担比率（分子）の構造'!K$44</f>
        <v>2523</v>
      </c>
      <c r="I63" s="153"/>
      <c r="J63" s="153"/>
      <c r="K63" s="153">
        <f>'将来負担比率（分子）の構造'!L$44</f>
        <v>2237</v>
      </c>
      <c r="L63" s="153"/>
      <c r="M63" s="153"/>
      <c r="N63" s="153">
        <f>'将来負担比率（分子）の構造'!M$44</f>
        <v>2019</v>
      </c>
      <c r="O63" s="153"/>
      <c r="P63" s="153"/>
    </row>
    <row r="64" spans="1:16" x14ac:dyDescent="0.2">
      <c r="A64" s="153" t="s">
        <v>31</v>
      </c>
      <c r="B64" s="153">
        <f>'将来負担比率（分子）の構造'!I$43</f>
        <v>1542</v>
      </c>
      <c r="C64" s="153"/>
      <c r="D64" s="153"/>
      <c r="E64" s="153">
        <f>'将来負担比率（分子）の構造'!J$43</f>
        <v>786</v>
      </c>
      <c r="F64" s="153"/>
      <c r="G64" s="153"/>
      <c r="H64" s="153">
        <f>'将来負担比率（分子）の構造'!K$43</f>
        <v>785</v>
      </c>
      <c r="I64" s="153"/>
      <c r="J64" s="153"/>
      <c r="K64" s="153">
        <f>'将来負担比率（分子）の構造'!L$43</f>
        <v>797</v>
      </c>
      <c r="L64" s="153"/>
      <c r="M64" s="153"/>
      <c r="N64" s="153">
        <f>'将来負担比率（分子）の構造'!M$43</f>
        <v>598</v>
      </c>
      <c r="O64" s="153"/>
      <c r="P64" s="153"/>
    </row>
    <row r="65" spans="1:16" x14ac:dyDescent="0.2">
      <c r="A65" s="153" t="s">
        <v>30</v>
      </c>
      <c r="B65" s="153">
        <f>'将来負担比率（分子）の構造'!I$42</f>
        <v>3661</v>
      </c>
      <c r="C65" s="153"/>
      <c r="D65" s="153"/>
      <c r="E65" s="153">
        <f>'将来負担比率（分子）の構造'!J$42</f>
        <v>4712</v>
      </c>
      <c r="F65" s="153"/>
      <c r="G65" s="153"/>
      <c r="H65" s="153">
        <f>'将来負担比率（分子）の構造'!K$42</f>
        <v>6053</v>
      </c>
      <c r="I65" s="153"/>
      <c r="J65" s="153"/>
      <c r="K65" s="153">
        <f>'将来負担比率（分子）の構造'!L$42</f>
        <v>5980</v>
      </c>
      <c r="L65" s="153"/>
      <c r="M65" s="153"/>
      <c r="N65" s="153">
        <f>'将来負担比率（分子）の構造'!M$42</f>
        <v>4354</v>
      </c>
      <c r="O65" s="153"/>
      <c r="P65" s="153"/>
    </row>
    <row r="66" spans="1:16" x14ac:dyDescent="0.2">
      <c r="A66" s="153" t="s">
        <v>29</v>
      </c>
      <c r="B66" s="153">
        <f>'将来負担比率（分子）の構造'!I$41</f>
        <v>1114851</v>
      </c>
      <c r="C66" s="153"/>
      <c r="D66" s="153"/>
      <c r="E66" s="153">
        <f>'将来負担比率（分子）の構造'!J$41</f>
        <v>1119476</v>
      </c>
      <c r="F66" s="153"/>
      <c r="G66" s="153"/>
      <c r="H66" s="153">
        <f>'将来負担比率（分子）の構造'!K$41</f>
        <v>1123719</v>
      </c>
      <c r="I66" s="153"/>
      <c r="J66" s="153"/>
      <c r="K66" s="153">
        <f>'将来負担比率（分子）の構造'!L$41</f>
        <v>1101861</v>
      </c>
      <c r="L66" s="153"/>
      <c r="M66" s="153"/>
      <c r="N66" s="153">
        <f>'将来負担比率（分子）の構造'!M$41</f>
        <v>1077864</v>
      </c>
      <c r="O66" s="153"/>
      <c r="P66" s="153"/>
    </row>
    <row r="67" spans="1:16" x14ac:dyDescent="0.2">
      <c r="A67" s="153" t="s">
        <v>72</v>
      </c>
      <c r="B67" s="153" t="e">
        <f>NA()</f>
        <v>#N/A</v>
      </c>
      <c r="C67" s="153">
        <f>IF(ISNUMBER('将来負担比率（分子）の構造'!I$53), IF('将来負担比率（分子）の構造'!I$53 &lt; 0, 0, '将来負担比率（分子）の構造'!I$53), NA())</f>
        <v>433883</v>
      </c>
      <c r="D67" s="153" t="e">
        <f>NA()</f>
        <v>#N/A</v>
      </c>
      <c r="E67" s="153" t="e">
        <f>NA()</f>
        <v>#N/A</v>
      </c>
      <c r="F67" s="153">
        <f>IF(ISNUMBER('将来負担比率（分子）の構造'!J$53), IF('将来負担比率（分子）の構造'!J$53 &lt; 0, 0, '将来負担比率（分子）の構造'!J$53), NA())</f>
        <v>432775</v>
      </c>
      <c r="G67" s="153" t="e">
        <f>NA()</f>
        <v>#N/A</v>
      </c>
      <c r="H67" s="153" t="e">
        <f>NA()</f>
        <v>#N/A</v>
      </c>
      <c r="I67" s="153">
        <f>IF(ISNUMBER('将来負担比率（分子）の構造'!K$53), IF('将来負担比率（分子）の構造'!K$53 &lt; 0, 0, '将来負担比率（分子）の構造'!K$53), NA())</f>
        <v>423364</v>
      </c>
      <c r="J67" s="153" t="e">
        <f>NA()</f>
        <v>#N/A</v>
      </c>
      <c r="K67" s="153" t="e">
        <f>NA()</f>
        <v>#N/A</v>
      </c>
      <c r="L67" s="153">
        <f>IF(ISNUMBER('将来負担比率（分子）の構造'!L$53), IF('将来負担比率（分子）の構造'!L$53 &lt; 0, 0, '将来負担比率（分子）の構造'!L$53), NA())</f>
        <v>411847</v>
      </c>
      <c r="M67" s="153" t="e">
        <f>NA()</f>
        <v>#N/A</v>
      </c>
      <c r="N67" s="153" t="e">
        <f>NA()</f>
        <v>#N/A</v>
      </c>
      <c r="O67" s="153">
        <f>IF(ISNUMBER('将来負担比率（分子）の構造'!M$53), IF('将来負担比率（分子）の構造'!M$53 &lt; 0, 0, '将来負担比率（分子）の構造'!M$53), NA())</f>
        <v>420785</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26472</v>
      </c>
      <c r="C72" s="157">
        <f>基金残高に係る経年分析!G55</f>
        <v>25420</v>
      </c>
      <c r="D72" s="157">
        <f>基金残高に係る経年分析!H55</f>
        <v>24092</v>
      </c>
    </row>
    <row r="73" spans="1:16" x14ac:dyDescent="0.2">
      <c r="A73" s="156" t="s">
        <v>75</v>
      </c>
      <c r="B73" s="157">
        <f>基金残高に係る経年分析!F56</f>
        <v>48700</v>
      </c>
      <c r="C73" s="157">
        <f>基金残高に係る経年分析!G56</f>
        <v>38785</v>
      </c>
      <c r="D73" s="157">
        <f>基金残高に係る経年分析!H56</f>
        <v>28952</v>
      </c>
    </row>
    <row r="74" spans="1:16" x14ac:dyDescent="0.2">
      <c r="A74" s="156" t="s">
        <v>76</v>
      </c>
      <c r="B74" s="157">
        <f>基金残高に係る経年分析!F57</f>
        <v>95033</v>
      </c>
      <c r="C74" s="157">
        <f>基金残高に係る経年分析!G57</f>
        <v>98243</v>
      </c>
      <c r="D74" s="157">
        <f>基金残高に係る経年分析!H57</f>
        <v>83610</v>
      </c>
    </row>
  </sheetData>
  <sheetProtection algorithmName="SHA-512" hashValue="MjWWOF2MQgs5b7lsdV6o5psPogNEQG2LzyjXN93SpAMZKaNj2V887JsOGRdulbAGiORXSQBOvCY6oH88YNSnbA==" saltValue="UrMI5SoWyUwzTAP+zCKS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上妻　健洋(912156)</cp:lastModifiedBy>
  <cp:lastPrinted>2021-03-22T04:36:57Z</cp:lastPrinted>
  <dcterms:created xsi:type="dcterms:W3CDTF">2021-02-02T04:18:26Z</dcterms:created>
  <dcterms:modified xsi:type="dcterms:W3CDTF">2021-03-23T09:51:12Z</dcterms:modified>
  <cp:category/>
</cp:coreProperties>
</file>