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2.24.211\share\04 財政企画Ｇ\09 【公営企業】諸調査\R03\040105_公営企業に係る経営比較分析表の分析等について\04_作業\"/>
    </mc:Choice>
  </mc:AlternateContent>
  <workbookProtection workbookAlgorithmName="SHA-512" workbookHashValue="ilbrSWHhdTdKEtfYp0e/TI8T5LnN4J/hXNbUjhBqaC1ZJLO1K22U0yuY2NwyPAD9AQAfDoX0GrG2FdHtOVW4Og==" workbookSaltValue="lsnrednqkJpI+I2JMy39gQ==" workbookSpinCount="100000" lockStructure="1"/>
  <bookViews>
    <workbookView xWindow="-120" yWindow="-120" windowWidth="29040" windowHeight="158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N6" i="5"/>
  <c r="B10" i="4" s="1"/>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I85" i="4"/>
  <c r="H85" i="4"/>
  <c r="G85" i="4"/>
  <c r="F85" i="4"/>
  <c r="E85" i="4"/>
  <c r="AT10" i="4"/>
  <c r="AL10" i="4"/>
  <c r="W10" i="4"/>
  <c r="I10" i="4"/>
  <c r="BB8" i="4"/>
  <c r="AT8" i="4"/>
  <c r="AL8" i="4"/>
  <c r="AD8" i="4"/>
  <c r="I8" i="4"/>
  <c r="B8" i="4"/>
  <c r="B6" i="4"/>
</calcChain>
</file>

<file path=xl/sharedStrings.xml><?xml version="1.0" encoding="utf-8"?>
<sst xmlns="http://schemas.openxmlformats.org/spreadsheetml/2006/main" count="231" uniqueCount="115">
  <si>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</si>
  <si>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</si>
  <si>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</si>
  <si>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</si>
  <si>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</si>
  <si>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</si>
  <si>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</si>
  <si>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</si>
  <si>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</si>
  <si>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</si>
  <si>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</si>
  <si>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</si>
  <si>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</si>
  <si>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</si>
  <si>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</si>
  <si>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</si>
  <si>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</si>
  <si>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</si>
  <si>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</si>
  <si>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</si>
  <si>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</si>
  <si>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</si>
  <si>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</si>
  <si>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</si>
  <si>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</si>
  <si>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</si>
  <si>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</si>
  <si>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</si>
  <si>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</si>
  <si>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</si>
  <si>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</si>
  <si>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</si>
  <si>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</si>
  <si>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</si>
  <si>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</si>
  <si>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</si>
  <si>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</si>
  <si>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</si>
  <si>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</si>
  <si>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</si>
  <si>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</si>
  <si>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</si>
  <si>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</si>
  <si>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</si>
  <si>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</si>
  <si>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</si>
  <si>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</si>
  <si>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</si>
  <si>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</si>
  <si>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</si>
  <si>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</si>
  <si>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</si>
  <si>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</si>
  <si>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</si>
  <si>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</si>
  <si>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</si>
  <si>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</si>
  <si>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</si>
  <si>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</si>
  <si>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</si>
  <si>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</si>
  <si>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</si>
  <si>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</si>
  <si>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</si>
  <si>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</si>
  <si>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</si>
  <si>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</si>
  <si>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</si>
  <si>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</si>
  <si>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</si>
  <si>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</si>
  <si>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</si>
  <si>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</si>
  <si>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</si>
  <si>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</si>
  <si>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</si>
  <si>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</si>
  <si>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</si>
  <si>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</si>
  <si>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</si>
  <si>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</si>
  <si>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</si>
  <si>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</si>
  <si>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</si>
  <si>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</si>
  <si>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</si>
  <si>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</si>
  <si>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</si>
  <si>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</si>
  <si>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</si>
  <si>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</si>
  <si>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</si>
  <si>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</si>
  <si>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石狩東部広域水道企業団</t>
  </si>
  <si>
    <t>法適用</t>
  </si>
  <si>
    <t>水道事業</t>
  </si>
  <si>
    <t>用水供給事業</t>
  </si>
  <si>
    <t>B</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</si>
  <si>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</si>
  <si>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</si>
  <si>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</si>
  <si>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</si>
  <si>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</si>
  <si>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</si>
  <si>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</si>
  <si>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</si>
  <si>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</si>
  <si>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</si>
  <si>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</si>
  <si>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</si>
  <si>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</si>
  <si>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</si>
  <si>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令和2年度は、引き続き経常収支で利益を計上しており、健全な経営を持続できていると言えます。　
　しかし、平成30年4月に料金の減額改定を実施し、それに伴い給水収益が減少する一方、今後も漁川系老朽管の更新、千歳川系企業債の償還といった多額の資金支出が見込まれています。
　そのため、これらの支出に必要な資金を確保できるよう、民間委託の推進等効率的な事業運営を行い、可能な限り各種経費の削減に努めます。
　老朽化した管路や施設の更新については、適切なアセットマネジメントの取組みのもと、優先度を見極め、計画的に実施します。</t>
    <phoneticPr fontId="4"/>
  </si>
  <si>
    <t>　当企業団では、創設期からの漁川浄水場に加え、拡張事業の完成により、平成27年4月から千歳川浄水場での用水供給を開始しました。施設系統により供給先やコストが異なることから、料金を系統別に設定しています。記載の数値は、この2系統の合算値を記載しております。
　「①経常収支比率」は、営業費用の増加により、令和元年度より減少しておりますが、令和2年度も100％を上回っていることから、経常利益を確保できています。
　「②累積欠損金比率」については、現在、累積欠損金はありません。
　「③流動比率」は、拡張事業で借入れした企業債の各年度償還額が多大なため、令和2年度も全国平均を下回っているものの、100％を上回っており、短期的な債務に対する支払いに問題はありません。
　「④企業債残高対給水収益比率」が全国平均を大きく上回っているのは、拡張事業の企業債における未償還額によるものです。令和2年度は令和元年度より企業債現在高が減少したことから、令和元年度より数値が減少しています。
　「⑤料金回収率」が令和元年度より減少しているのは、営業費用が増加したためです。
　「⑥給水原価」が全国平均を大きく上回っているのは、千歳川系施設関連で、供用開始後数年しか経過していないことから、多額の減価償却費及び支払利息を計上しているためです。
　「⑦施設利用率」がほぼ一定となっているのは、一日平均配水量がほぼ同量のためです。
　「⑧有収率」は、送水の残留塩素を確保するための排水作業等を行うことがあるため、年度毎に多少の増減があり、令和2年度も全国平均を下回っていますが、99％台を維持しております。</t>
    <rPh sb="145" eb="147">
      <t>ゾウカ</t>
    </rPh>
    <rPh sb="151" eb="153">
      <t>レイワ</t>
    </rPh>
    <rPh sb="153" eb="154">
      <t>ガン</t>
    </rPh>
    <rPh sb="158" eb="160">
      <t>ゲンショウ</t>
    </rPh>
    <rPh sb="396" eb="398">
      <t>レイワ</t>
    </rPh>
    <rPh sb="398" eb="399">
      <t>ガン</t>
    </rPh>
    <rPh sb="419" eb="421">
      <t>レイワ</t>
    </rPh>
    <rPh sb="421" eb="422">
      <t>ガン</t>
    </rPh>
    <rPh sb="448" eb="450">
      <t>レイワ</t>
    </rPh>
    <rPh sb="450" eb="451">
      <t>ガン</t>
    </rPh>
    <rPh sb="455" eb="457">
      <t>ゲンショウ</t>
    </rPh>
    <rPh sb="469" eb="471">
      <t>ゾウカ</t>
    </rPh>
    <phoneticPr fontId="4"/>
  </si>
  <si>
    <t>　「①有形固定資産減価償却率」は、千歳川系施設が供用開始後数年しか経過していないことから、全国平均を大きく下回っております。なお、漁川系施設は全国的な傾向と同様に老朽化が進んでいることから、計画的に更新を進めていきます。
　「②管路経年化率」は、創設事業により完成した漁川系施設の供用開始時期から、令和2年度で法定耐用年数40年を経過したため、これまで0％でしたが15.09％を計上しております。
　「③管路更新率」は、漁川系の管路更新による計上です。国庫補助事業として平成23年度から令和6年度までの計画期間で管路更新を行っております。令和2年度も更新工事を実施しましたが、旧ルートを迂回して布設していることから、実際に通水するのは当該迂回ルートが完成する令和5年度以降となる予定のため、令和2年度の管路更新率は未計上としております。なお、令和2年度末時点での漁川系管路の耐震化率は31.4％となっております。</t>
    <rPh sb="149" eb="151">
      <t>レイワ</t>
    </rPh>
    <rPh sb="152" eb="15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</si>
</sst>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1.35</c:v>
                </c:pt>
                <c:pt idx="1">
                  <c:v>0</c:v>
                </c:pt>
                <c:pt idx="2">
                  <c:v>0</c:v>
                </c:pt>
                <c:pt idx="3">
                  <c:v>0</c:v>
                </c:pt>
                <c:pt idx="4">
                  <c:v>0</c:v>
                </c:pt>
              </c:numCache>
            </c:numRef>
          </c:val>
          <c:extLst>
            <c:ext xmlns:c16="http://schemas.microsoft.com/office/drawing/2014/chart" uri="{C3380CC4-5D6E-409C-BE32-E72D297353CC}">
              <c16:uniqueId val="{00000000-AD78-40C2-9DCE-2A8647DA58D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AD78-40C2-9DCE-2A8647DA58D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64.97</c:v>
                </c:pt>
                <c:pt idx="1">
                  <c:v>64.98</c:v>
                </c:pt>
                <c:pt idx="2">
                  <c:v>64.77</c:v>
                </c:pt>
                <c:pt idx="3">
                  <c:v>64.83</c:v>
                </c:pt>
                <c:pt idx="4">
                  <c:v>65.64</c:v>
                </c:pt>
              </c:numCache>
            </c:numRef>
          </c:val>
          <c:extLst>
            <c:ext xmlns:c16="http://schemas.microsoft.com/office/drawing/2014/chart" uri="{C3380CC4-5D6E-409C-BE32-E72D297353CC}">
              <c16:uniqueId val="{00000000-E69B-49B3-AC57-DD509FC6CA8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E69B-49B3-AC57-DD509FC6CA8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99.63</c:v>
                </c:pt>
                <c:pt idx="1">
                  <c:v>99.42</c:v>
                </c:pt>
                <c:pt idx="2">
                  <c:v>99.71</c:v>
                </c:pt>
                <c:pt idx="3">
                  <c:v>99.66</c:v>
                </c:pt>
                <c:pt idx="4">
                  <c:v>99.64</c:v>
                </c:pt>
              </c:numCache>
            </c:numRef>
          </c:val>
          <c:extLst>
            <c:ext xmlns:c16="http://schemas.microsoft.com/office/drawing/2014/chart" uri="{C3380CC4-5D6E-409C-BE32-E72D297353CC}">
              <c16:uniqueId val="{00000000-ADE4-46DA-AEF3-55960EBBFC0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ADE4-46DA-AEF3-55960EBBFC0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116.41</c:v>
                </c:pt>
                <c:pt idx="1">
                  <c:v>108.88</c:v>
                </c:pt>
                <c:pt idx="2">
                  <c:v>104.38</c:v>
                </c:pt>
                <c:pt idx="3">
                  <c:v>106.67</c:v>
                </c:pt>
                <c:pt idx="4">
                  <c:v>105.46</c:v>
                </c:pt>
              </c:numCache>
            </c:numRef>
          </c:val>
          <c:extLst>
            <c:ext xmlns:c16="http://schemas.microsoft.com/office/drawing/2014/chart" uri="{C3380CC4-5D6E-409C-BE32-E72D297353CC}">
              <c16:uniqueId val="{00000000-A6CD-4A99-9397-F33E3E8D5DD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A6CD-4A99-9397-F33E3E8D5DD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19.510000000000002</c:v>
                </c:pt>
                <c:pt idx="1">
                  <c:v>21.25</c:v>
                </c:pt>
                <c:pt idx="2">
                  <c:v>23.86</c:v>
                </c:pt>
                <c:pt idx="3">
                  <c:v>26.66</c:v>
                </c:pt>
                <c:pt idx="4">
                  <c:v>29.49</c:v>
                </c:pt>
              </c:numCache>
            </c:numRef>
          </c:val>
          <c:extLst>
            <c:ext xmlns:c16="http://schemas.microsoft.com/office/drawing/2014/chart" uri="{C3380CC4-5D6E-409C-BE32-E72D297353CC}">
              <c16:uniqueId val="{00000000-3E00-4A97-825F-51E9B8718A0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3E00-4A97-825F-51E9B8718A0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quot;-&quot;">
                  <c:v>15.09</c:v>
                </c:pt>
              </c:numCache>
            </c:numRef>
          </c:val>
          <c:extLst>
            <c:ext xmlns:c16="http://schemas.microsoft.com/office/drawing/2014/chart" uri="{C3380CC4-5D6E-409C-BE32-E72D297353CC}">
              <c16:uniqueId val="{00000000-7473-416F-8F8A-AFBC7FC1886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7473-416F-8F8A-AFBC7FC1886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28-45A3-A9D5-2BFF044E4E7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4328-45A3-A9D5-2BFF044E4E7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118.11</c:v>
                </c:pt>
                <c:pt idx="1">
                  <c:v>149.25</c:v>
                </c:pt>
                <c:pt idx="2">
                  <c:v>136.52000000000001</c:v>
                </c:pt>
                <c:pt idx="3">
                  <c:v>143.15</c:v>
                </c:pt>
                <c:pt idx="4">
                  <c:v>188.16</c:v>
                </c:pt>
              </c:numCache>
            </c:numRef>
          </c:val>
          <c:extLst>
            <c:ext xmlns:c16="http://schemas.microsoft.com/office/drawing/2014/chart" uri="{C3380CC4-5D6E-409C-BE32-E72D297353CC}">
              <c16:uniqueId val="{00000000-80F2-4489-A46E-0C98C902A3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80F2-4489-A46E-0C98C902A3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746.18</c:v>
                </c:pt>
                <c:pt idx="1">
                  <c:v>732.53</c:v>
                </c:pt>
                <c:pt idx="2">
                  <c:v>768.36</c:v>
                </c:pt>
                <c:pt idx="3">
                  <c:v>731.86</c:v>
                </c:pt>
                <c:pt idx="4">
                  <c:v>696.19</c:v>
                </c:pt>
              </c:numCache>
            </c:numRef>
          </c:val>
          <c:extLst>
            <c:ext xmlns:c16="http://schemas.microsoft.com/office/drawing/2014/chart" uri="{C3380CC4-5D6E-409C-BE32-E72D297353CC}">
              <c16:uniqueId val="{00000000-68B2-4508-AE39-15E96E3B09A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68B2-4508-AE39-15E96E3B09A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107.18</c:v>
                </c:pt>
                <c:pt idx="1">
                  <c:v>99.77</c:v>
                </c:pt>
                <c:pt idx="2">
                  <c:v>94.65</c:v>
                </c:pt>
                <c:pt idx="3">
                  <c:v>97.18</c:v>
                </c:pt>
                <c:pt idx="4">
                  <c:v>95.9</c:v>
                </c:pt>
              </c:numCache>
            </c:numRef>
          </c:val>
          <c:extLst>
            <c:ext xmlns:c16="http://schemas.microsoft.com/office/drawing/2014/chart" uri="{C3380CC4-5D6E-409C-BE32-E72D297353CC}">
              <c16:uniqueId val="{00000000-F14A-470A-836F-20B8165C6F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F14A-470A-836F-20B8165C6F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105.9</c:v>
                </c:pt>
                <c:pt idx="1">
                  <c:v>113.49</c:v>
                </c:pt>
                <c:pt idx="2">
                  <c:v>110.95</c:v>
                </c:pt>
                <c:pt idx="3">
                  <c:v>108</c:v>
                </c:pt>
                <c:pt idx="4">
                  <c:v>108.23</c:v>
                </c:pt>
              </c:numCache>
            </c:numRef>
          </c:val>
          <c:extLst>
            <c:ext xmlns:c16="http://schemas.microsoft.com/office/drawing/2014/chart" uri="{C3380CC4-5D6E-409C-BE32-E72D297353CC}">
              <c16:uniqueId val="{00000000-BE65-4670-8802-43609AA58D6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BE65-4670-8802-43609AA58D6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3" zoomScaleNormal="100" workbookViewId="0">
      <selection activeCell="BI35" sqref="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石狩東部広域水道企業団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 その他</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53.31</v>
      </c>
      <c r="J10" s="53"/>
      <c r="K10" s="53"/>
      <c r="L10" s="53"/>
      <c r="M10" s="53"/>
      <c r="N10" s="53"/>
      <c r="O10" s="64"/>
      <c r="P10" s="54">
        <f>データ!$P$6</f>
        <v>99.46</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365374</v>
      </c>
      <c r="AM10" s="61"/>
      <c r="AN10" s="61"/>
      <c r="AO10" s="61"/>
      <c r="AP10" s="61"/>
      <c r="AQ10" s="61"/>
      <c r="AR10" s="61"/>
      <c r="AS10" s="61"/>
      <c r="AT10" s="52">
        <f>データ!$V$6</f>
        <v>915.7</v>
      </c>
      <c r="AU10" s="53"/>
      <c r="AV10" s="53"/>
      <c r="AW10" s="53"/>
      <c r="AX10" s="53"/>
      <c r="AY10" s="53"/>
      <c r="AZ10" s="53"/>
      <c r="BA10" s="53"/>
      <c r="BB10" s="54">
        <f>データ!$W$6</f>
        <v>399.01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Rv3m7qRrWsTgZ0Fla9k2QNfdeQWSE8T/ihK43gTHOz/wYu3ZKcjW/NR7Y/2msiJO9Sm2/gqHAb9B89rORrUK7A==" saltValue="ZoFSrEwkcbqTjdC3TFMOk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19615</v>
      </c>
      <c r="D6" s="34">
        <f t="shared" si="3"/>
        <v>46</v>
      </c>
      <c r="E6" s="34">
        <f t="shared" si="3"/>
        <v>1</v>
      </c>
      <c r="F6" s="34">
        <f t="shared" si="3"/>
        <v>0</v>
      </c>
      <c r="G6" s="34">
        <f t="shared" si="3"/>
        <v>2</v>
      </c>
      <c r="H6" s="34" t="str">
        <f t="shared" si="3"/>
        <v>北海道　石狩東部広域水道企業団</v>
      </c>
      <c r="I6" s="34" t="str">
        <f t="shared" si="3"/>
        <v>法適用</v>
      </c>
      <c r="J6" s="34" t="str">
        <f t="shared" si="3"/>
        <v>水道事業</v>
      </c>
      <c r="K6" s="34" t="str">
        <f t="shared" si="3"/>
        <v>用水供給事業</v>
      </c>
      <c r="L6" s="34" t="str">
        <f t="shared" si="3"/>
        <v>B</v>
      </c>
      <c r="M6" s="34" t="str">
        <f t="shared" si="3"/>
        <v>自治体職員 その他</v>
      </c>
      <c r="N6" s="35" t="str">
        <f t="shared" si="3"/>
        <v>-</v>
      </c>
      <c r="O6" s="35">
        <f t="shared" si="3"/>
        <v>53.31</v>
      </c>
      <c r="P6" s="35">
        <f t="shared" si="3"/>
        <v>99.46</v>
      </c>
      <c r="Q6" s="35">
        <f t="shared" si="3"/>
        <v>0</v>
      </c>
      <c r="R6" s="35" t="str">
        <f t="shared" si="3"/>
        <v>-</v>
      </c>
      <c r="S6" s="35" t="str">
        <f t="shared" si="3"/>
        <v>-</v>
      </c>
      <c r="T6" s="35" t="str">
        <f t="shared" si="3"/>
        <v>-</v>
      </c>
      <c r="U6" s="35">
        <f t="shared" si="3"/>
        <v>365374</v>
      </c>
      <c r="V6" s="35">
        <f t="shared" si="3"/>
        <v>915.7</v>
      </c>
      <c r="W6" s="35">
        <f t="shared" si="3"/>
        <v>399.01</v>
      </c>
      <c r="X6" s="36">
        <f>IF(X7="",NA(),X7)</f>
        <v>116.41</v>
      </c>
      <c r="Y6" s="36">
        <f t="shared" ref="Y6:AG6" si="4">IF(Y7="",NA(),Y7)</f>
        <v>108.88</v>
      </c>
      <c r="Z6" s="36">
        <f t="shared" si="4"/>
        <v>104.38</v>
      </c>
      <c r="AA6" s="36">
        <f t="shared" si="4"/>
        <v>106.67</v>
      </c>
      <c r="AB6" s="36">
        <f t="shared" si="4"/>
        <v>105.46</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118.11</v>
      </c>
      <c r="AU6" s="36">
        <f t="shared" ref="AU6:BC6" si="6">IF(AU7="",NA(),AU7)</f>
        <v>149.25</v>
      </c>
      <c r="AV6" s="36">
        <f t="shared" si="6"/>
        <v>136.52000000000001</v>
      </c>
      <c r="AW6" s="36">
        <f t="shared" si="6"/>
        <v>143.15</v>
      </c>
      <c r="AX6" s="36">
        <f t="shared" si="6"/>
        <v>188.16</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746.18</v>
      </c>
      <c r="BF6" s="36">
        <f t="shared" ref="BF6:BN6" si="7">IF(BF7="",NA(),BF7)</f>
        <v>732.53</v>
      </c>
      <c r="BG6" s="36">
        <f t="shared" si="7"/>
        <v>768.36</v>
      </c>
      <c r="BH6" s="36">
        <f t="shared" si="7"/>
        <v>731.86</v>
      </c>
      <c r="BI6" s="36">
        <f t="shared" si="7"/>
        <v>696.19</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107.18</v>
      </c>
      <c r="BQ6" s="36">
        <f t="shared" ref="BQ6:BY6" si="8">IF(BQ7="",NA(),BQ7)</f>
        <v>99.77</v>
      </c>
      <c r="BR6" s="36">
        <f t="shared" si="8"/>
        <v>94.65</v>
      </c>
      <c r="BS6" s="36">
        <f t="shared" si="8"/>
        <v>97.18</v>
      </c>
      <c r="BT6" s="36">
        <f t="shared" si="8"/>
        <v>95.9</v>
      </c>
      <c r="BU6" s="36">
        <f t="shared" si="8"/>
        <v>113.88</v>
      </c>
      <c r="BV6" s="36">
        <f t="shared" si="8"/>
        <v>114.14</v>
      </c>
      <c r="BW6" s="36">
        <f t="shared" si="8"/>
        <v>112.83</v>
      </c>
      <c r="BX6" s="36">
        <f t="shared" si="8"/>
        <v>112.84</v>
      </c>
      <c r="BY6" s="36">
        <f t="shared" si="8"/>
        <v>110.77</v>
      </c>
      <c r="BZ6" s="35" t="str">
        <f>IF(BZ7="","",IF(BZ7="-","【-】","【"&amp;SUBSTITUTE(TEXT(BZ7,"#,##0.00"),"-","△")&amp;"】"))</f>
        <v>【110.77】</v>
      </c>
      <c r="CA6" s="36">
        <f>IF(CA7="",NA(),CA7)</f>
        <v>105.9</v>
      </c>
      <c r="CB6" s="36">
        <f t="shared" ref="CB6:CJ6" si="9">IF(CB7="",NA(),CB7)</f>
        <v>113.49</v>
      </c>
      <c r="CC6" s="36">
        <f t="shared" si="9"/>
        <v>110.95</v>
      </c>
      <c r="CD6" s="36">
        <f t="shared" si="9"/>
        <v>108</v>
      </c>
      <c r="CE6" s="36">
        <f t="shared" si="9"/>
        <v>108.23</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64.97</v>
      </c>
      <c r="CM6" s="36">
        <f t="shared" ref="CM6:CU6" si="10">IF(CM7="",NA(),CM7)</f>
        <v>64.98</v>
      </c>
      <c r="CN6" s="36">
        <f t="shared" si="10"/>
        <v>64.77</v>
      </c>
      <c r="CO6" s="36">
        <f t="shared" si="10"/>
        <v>64.83</v>
      </c>
      <c r="CP6" s="36">
        <f t="shared" si="10"/>
        <v>65.64</v>
      </c>
      <c r="CQ6" s="36">
        <f t="shared" si="10"/>
        <v>61.66</v>
      </c>
      <c r="CR6" s="36">
        <f t="shared" si="10"/>
        <v>62.19</v>
      </c>
      <c r="CS6" s="36">
        <f t="shared" si="10"/>
        <v>61.77</v>
      </c>
      <c r="CT6" s="36">
        <f t="shared" si="10"/>
        <v>61.69</v>
      </c>
      <c r="CU6" s="36">
        <f t="shared" si="10"/>
        <v>62.26</v>
      </c>
      <c r="CV6" s="35" t="str">
        <f>IF(CV7="","",IF(CV7="-","【-】","【"&amp;SUBSTITUTE(TEXT(CV7,"#,##0.00"),"-","△")&amp;"】"))</f>
        <v>【62.26】</v>
      </c>
      <c r="CW6" s="36">
        <f>IF(CW7="",NA(),CW7)</f>
        <v>99.63</v>
      </c>
      <c r="CX6" s="36">
        <f t="shared" ref="CX6:DF6" si="11">IF(CX7="",NA(),CX7)</f>
        <v>99.42</v>
      </c>
      <c r="CY6" s="36">
        <f t="shared" si="11"/>
        <v>99.71</v>
      </c>
      <c r="CZ6" s="36">
        <f t="shared" si="11"/>
        <v>99.66</v>
      </c>
      <c r="DA6" s="36">
        <f t="shared" si="11"/>
        <v>99.64</v>
      </c>
      <c r="DB6" s="36">
        <f t="shared" si="11"/>
        <v>100.05</v>
      </c>
      <c r="DC6" s="36">
        <f t="shared" si="11"/>
        <v>100.05</v>
      </c>
      <c r="DD6" s="36">
        <f t="shared" si="11"/>
        <v>100.08</v>
      </c>
      <c r="DE6" s="36">
        <f t="shared" si="11"/>
        <v>100</v>
      </c>
      <c r="DF6" s="36">
        <f t="shared" si="11"/>
        <v>100.16</v>
      </c>
      <c r="DG6" s="35" t="str">
        <f>IF(DG7="","",IF(DG7="-","【-】","【"&amp;SUBSTITUTE(TEXT(DG7,"#,##0.00"),"-","△")&amp;"】"))</f>
        <v>【100.16】</v>
      </c>
      <c r="DH6" s="36">
        <f>IF(DH7="",NA(),DH7)</f>
        <v>19.510000000000002</v>
      </c>
      <c r="DI6" s="36">
        <f t="shared" ref="DI6:DQ6" si="12">IF(DI7="",NA(),DI7)</f>
        <v>21.25</v>
      </c>
      <c r="DJ6" s="36">
        <f t="shared" si="12"/>
        <v>23.86</v>
      </c>
      <c r="DK6" s="36">
        <f t="shared" si="12"/>
        <v>26.66</v>
      </c>
      <c r="DL6" s="36">
        <f t="shared" si="12"/>
        <v>29.49</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5">
        <f t="shared" ref="DT6:EB6" si="13">IF(DT7="",NA(),DT7)</f>
        <v>0</v>
      </c>
      <c r="DU6" s="35">
        <f t="shared" si="13"/>
        <v>0</v>
      </c>
      <c r="DV6" s="35">
        <f t="shared" si="13"/>
        <v>0</v>
      </c>
      <c r="DW6" s="36">
        <f t="shared" si="13"/>
        <v>15.09</v>
      </c>
      <c r="DX6" s="36">
        <f t="shared" si="13"/>
        <v>19.440000000000001</v>
      </c>
      <c r="DY6" s="36">
        <f t="shared" si="13"/>
        <v>22.46</v>
      </c>
      <c r="DZ6" s="36">
        <f t="shared" si="13"/>
        <v>25.84</v>
      </c>
      <c r="EA6" s="36">
        <f t="shared" si="13"/>
        <v>27.61</v>
      </c>
      <c r="EB6" s="36">
        <f t="shared" si="13"/>
        <v>30.3</v>
      </c>
      <c r="EC6" s="35" t="str">
        <f>IF(EC7="","",IF(EC7="-","【-】","【"&amp;SUBSTITUTE(TEXT(EC7,"#,##0.00"),"-","△")&amp;"】"))</f>
        <v>【30.30】</v>
      </c>
      <c r="ED6" s="36">
        <f>IF(ED7="",NA(),ED7)</f>
        <v>1.35</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19615</v>
      </c>
      <c r="D7" s="38">
        <v>46</v>
      </c>
      <c r="E7" s="38">
        <v>1</v>
      </c>
      <c r="F7" s="38">
        <v>0</v>
      </c>
      <c r="G7" s="38">
        <v>2</v>
      </c>
      <c r="H7" s="38" t="s">
        <v>93</v>
      </c>
      <c r="I7" s="38" t="s">
        <v>94</v>
      </c>
      <c r="J7" s="38" t="s">
        <v>95</v>
      </c>
      <c r="K7" s="38" t="s">
        <v>96</v>
      </c>
      <c r="L7" s="38" t="s">
        <v>97</v>
      </c>
      <c r="M7" s="38" t="s">
        <v>98</v>
      </c>
      <c r="N7" s="39" t="s">
        <v>99</v>
      </c>
      <c r="O7" s="39">
        <v>53.31</v>
      </c>
      <c r="P7" s="39">
        <v>99.46</v>
      </c>
      <c r="Q7" s="39">
        <v>0</v>
      </c>
      <c r="R7" s="39" t="s">
        <v>99</v>
      </c>
      <c r="S7" s="39" t="s">
        <v>99</v>
      </c>
      <c r="T7" s="39" t="s">
        <v>99</v>
      </c>
      <c r="U7" s="39">
        <v>365374</v>
      </c>
      <c r="V7" s="39">
        <v>915.7</v>
      </c>
      <c r="W7" s="39">
        <v>399.01</v>
      </c>
      <c r="X7" s="39">
        <v>116.41</v>
      </c>
      <c r="Y7" s="39">
        <v>108.88</v>
      </c>
      <c r="Z7" s="39">
        <v>104.38</v>
      </c>
      <c r="AA7" s="39">
        <v>106.67</v>
      </c>
      <c r="AB7" s="39">
        <v>105.46</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118.11</v>
      </c>
      <c r="AU7" s="39">
        <v>149.25</v>
      </c>
      <c r="AV7" s="39">
        <v>136.52000000000001</v>
      </c>
      <c r="AW7" s="39">
        <v>143.15</v>
      </c>
      <c r="AX7" s="39">
        <v>188.16</v>
      </c>
      <c r="AY7" s="39">
        <v>224.41</v>
      </c>
      <c r="AZ7" s="39">
        <v>243.44</v>
      </c>
      <c r="BA7" s="39">
        <v>258.49</v>
      </c>
      <c r="BB7" s="39">
        <v>271.10000000000002</v>
      </c>
      <c r="BC7" s="39">
        <v>284.45</v>
      </c>
      <c r="BD7" s="39">
        <v>284.45</v>
      </c>
      <c r="BE7" s="39">
        <v>746.18</v>
      </c>
      <c r="BF7" s="39">
        <v>732.53</v>
      </c>
      <c r="BG7" s="39">
        <v>768.36</v>
      </c>
      <c r="BH7" s="39">
        <v>731.86</v>
      </c>
      <c r="BI7" s="39">
        <v>696.19</v>
      </c>
      <c r="BJ7" s="39">
        <v>320.31</v>
      </c>
      <c r="BK7" s="39">
        <v>303.26</v>
      </c>
      <c r="BL7" s="39">
        <v>290.31</v>
      </c>
      <c r="BM7" s="39">
        <v>272.95999999999998</v>
      </c>
      <c r="BN7" s="39">
        <v>260.95999999999998</v>
      </c>
      <c r="BO7" s="39">
        <v>260.95999999999998</v>
      </c>
      <c r="BP7" s="39">
        <v>107.18</v>
      </c>
      <c r="BQ7" s="39">
        <v>99.77</v>
      </c>
      <c r="BR7" s="39">
        <v>94.65</v>
      </c>
      <c r="BS7" s="39">
        <v>97.18</v>
      </c>
      <c r="BT7" s="39">
        <v>95.9</v>
      </c>
      <c r="BU7" s="39">
        <v>113.88</v>
      </c>
      <c r="BV7" s="39">
        <v>114.14</v>
      </c>
      <c r="BW7" s="39">
        <v>112.83</v>
      </c>
      <c r="BX7" s="39">
        <v>112.84</v>
      </c>
      <c r="BY7" s="39">
        <v>110.77</v>
      </c>
      <c r="BZ7" s="39">
        <v>110.77</v>
      </c>
      <c r="CA7" s="39">
        <v>105.9</v>
      </c>
      <c r="CB7" s="39">
        <v>113.49</v>
      </c>
      <c r="CC7" s="39">
        <v>110.95</v>
      </c>
      <c r="CD7" s="39">
        <v>108</v>
      </c>
      <c r="CE7" s="39">
        <v>108.23</v>
      </c>
      <c r="CF7" s="39">
        <v>74.02</v>
      </c>
      <c r="CG7" s="39">
        <v>73.03</v>
      </c>
      <c r="CH7" s="39">
        <v>73.86</v>
      </c>
      <c r="CI7" s="39">
        <v>73.849999999999994</v>
      </c>
      <c r="CJ7" s="39">
        <v>73.180000000000007</v>
      </c>
      <c r="CK7" s="39">
        <v>73.180000000000007</v>
      </c>
      <c r="CL7" s="39">
        <v>64.97</v>
      </c>
      <c r="CM7" s="39">
        <v>64.98</v>
      </c>
      <c r="CN7" s="39">
        <v>64.77</v>
      </c>
      <c r="CO7" s="39">
        <v>64.83</v>
      </c>
      <c r="CP7" s="39">
        <v>65.64</v>
      </c>
      <c r="CQ7" s="39">
        <v>61.66</v>
      </c>
      <c r="CR7" s="39">
        <v>62.19</v>
      </c>
      <c r="CS7" s="39">
        <v>61.77</v>
      </c>
      <c r="CT7" s="39">
        <v>61.69</v>
      </c>
      <c r="CU7" s="39">
        <v>62.26</v>
      </c>
      <c r="CV7" s="39">
        <v>62.26</v>
      </c>
      <c r="CW7" s="39">
        <v>99.63</v>
      </c>
      <c r="CX7" s="39">
        <v>99.42</v>
      </c>
      <c r="CY7" s="39">
        <v>99.71</v>
      </c>
      <c r="CZ7" s="39">
        <v>99.66</v>
      </c>
      <c r="DA7" s="39">
        <v>99.64</v>
      </c>
      <c r="DB7" s="39">
        <v>100.05</v>
      </c>
      <c r="DC7" s="39">
        <v>100.05</v>
      </c>
      <c r="DD7" s="39">
        <v>100.08</v>
      </c>
      <c r="DE7" s="39">
        <v>100</v>
      </c>
      <c r="DF7" s="39">
        <v>100.16</v>
      </c>
      <c r="DG7" s="39">
        <v>100.16</v>
      </c>
      <c r="DH7" s="39">
        <v>19.510000000000002</v>
      </c>
      <c r="DI7" s="39">
        <v>21.25</v>
      </c>
      <c r="DJ7" s="39">
        <v>23.86</v>
      </c>
      <c r="DK7" s="39">
        <v>26.66</v>
      </c>
      <c r="DL7" s="39">
        <v>29.49</v>
      </c>
      <c r="DM7" s="39">
        <v>53.56</v>
      </c>
      <c r="DN7" s="39">
        <v>54.73</v>
      </c>
      <c r="DO7" s="39">
        <v>55.77</v>
      </c>
      <c r="DP7" s="39">
        <v>56.48</v>
      </c>
      <c r="DQ7" s="39">
        <v>57.5</v>
      </c>
      <c r="DR7" s="39">
        <v>57.5</v>
      </c>
      <c r="DS7" s="39">
        <v>0</v>
      </c>
      <c r="DT7" s="39">
        <v>0</v>
      </c>
      <c r="DU7" s="39">
        <v>0</v>
      </c>
      <c r="DV7" s="39">
        <v>0</v>
      </c>
      <c r="DW7" s="39">
        <v>15.09</v>
      </c>
      <c r="DX7" s="39">
        <v>19.440000000000001</v>
      </c>
      <c r="DY7" s="39">
        <v>22.46</v>
      </c>
      <c r="DZ7" s="39">
        <v>25.84</v>
      </c>
      <c r="EA7" s="39">
        <v>27.61</v>
      </c>
      <c r="EB7" s="39">
        <v>30.3</v>
      </c>
      <c r="EC7" s="39">
        <v>30.3</v>
      </c>
      <c r="ED7" s="39">
        <v>1.35</v>
      </c>
      <c r="EE7" s="39">
        <v>0</v>
      </c>
      <c r="EF7" s="39">
        <v>0</v>
      </c>
      <c r="EG7" s="39">
        <v>0</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2022-01-26T07:17:54Z</cp:lastPrinted>
  <dcterms:created xsi:type="dcterms:W3CDTF">2021-12-03T06:42:26Z</dcterms:created>
  <dcterms:modified xsi:type="dcterms:W3CDTF">2022-01-26T07:17:58Z</dcterms:modified>
  <cp:category/>
</cp:coreProperties>
</file>