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24.211\share\04 財政企画Ｇ\09 【公営企業】諸調査\R03\040105_公営企業に係る経営比較分析表の分析等について\04_作業\"/>
    </mc:Choice>
  </mc:AlternateContent>
  <workbookProtection workbookAlgorithmName="SHA-512" workbookHashValue="6SqHliUdc3Wa8TnhPiu5opvNB5oTn8VoJ85DFVBmraEKlO+dcNgbEUAO6dviXvyCQBWB2bOrYCk4MK73WDkrSw==" workbookSaltValue="fSTJqY/0335vFXwGXsFpwQ==" workbookSpinCount="100000" lockStructure="1"/>
  <bookViews>
    <workbookView xWindow="-120" yWindow="-120" windowWidth="29040" windowHeight="158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<sst xmlns="http://schemas.openxmlformats.org/spreadsheetml/2006/main" count="231" uniqueCount="113">
  <si>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</si>
  <si>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</si>
  <si>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</si>
  <si>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</si>
  <si>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</si>
  <si>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</si>
  <si>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</si>
  <si>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</si>
  <si>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</si>
  <si>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</si>
  <si>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</si>
  <si>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</si>
  <si>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</si>
  <si>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</si>
  <si>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</si>
  <si>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</si>
  <si>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</si>
  <si>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</si>
  <si>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</si>
  <si>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</si>
  <si>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</si>
  <si>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</si>
  <si>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</si>
  <si>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</si>
  <si>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</si>
  <si>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</si>
  <si>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</si>
  <si>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</si>
  <si>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</si>
  <si>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</si>
  <si>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</si>
  <si>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</si>
  <si>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</si>
  <si>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</si>
  <si>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</si>
  <si>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</si>
  <si>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</si>
  <si>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</si>
  <si>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</si>
  <si>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</si>
  <si>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</si>
  <si>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</si>
  <si>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</si>
  <si>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</si>
  <si>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</si>
  <si>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</si>
  <si>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</si>
  <si>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</si>
  <si>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</si>
  <si>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</si>
  <si>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</si>
  <si>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</si>
  <si>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</si>
  <si>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</si>
  <si>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</si>
  <si>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</si>
  <si>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</si>
  <si>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</si>
  <si>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</si>
  <si>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</si>
  <si>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</si>
  <si>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</si>
  <si>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</si>
  <si>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</si>
  <si>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</si>
  <si>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</si>
  <si>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</si>
  <si>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</si>
  <si>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</si>
  <si>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</si>
  <si>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</si>
  <si>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</si>
  <si>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</si>
  <si>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</si>
  <si>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</si>
  <si>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</si>
  <si>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</si>
  <si>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</si>
  <si>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</si>
  <si>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</si>
  <si>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</si>
  <si>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</si>
  <si>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</si>
  <si>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</si>
  <si>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</si>
  <si>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</si>
  <si>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</si>
  <si>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</si>
  <si>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</si>
  <si>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</si>
  <si>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</si>
  <si>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</si>
  <si>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</si>
  <si>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石狩西部広域水道企業団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</si>
  <si>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</si>
  <si>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</si>
  <si>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</si>
  <si>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</si>
  <si>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</si>
  <si>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</si>
  <si>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</si>
  <si>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</si>
  <si>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</si>
  <si>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</si>
  <si>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</si>
  <si>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</si>
  <si>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</si>
  <si>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</si>
  <si>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</si>
  <si>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</si>
  <si>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当企業団の用水供給事業は、開始から８年目と比較的新しく、未償却資産が多い状況であり、経常費用に占める減価償却費の割合が大きいことから、⑥給水原価は類似団体と比較して高い傾向となっている。一方で、経常収益のうち供給料金は、資金収支方式により算定しており、減価償却費を算定の基礎としていないことから、⑤料金回収率は100％を下回っており、①経常収益比率も100％を下回っている。これに伴い②累積欠損金比率も増加傾向となっている。
　令和２年度から６年度にかけて行う第２期創設事業に係る工事等の財源として、新規の企業債発行を予定していることから、④企業債残高対給水収益費率は当面さらに高く推移する見込みである。③流動比率は、100％を上回っており、</t>
    </r>
    <r>
      <rPr>
        <sz val="11"/>
        <rFont val="ＭＳ ゴシック"/>
        <family val="3"/>
        <charset val="128"/>
      </rPr>
      <t>令和２年度から６年度にかけては第２期創設事業費の増加に伴い、消費税還付金による資金増が見込まれる。一方で、</t>
    </r>
    <r>
      <rPr>
        <sz val="11"/>
        <color theme="1"/>
        <rFont val="ＭＳ ゴシック"/>
        <family val="3"/>
        <charset val="128"/>
      </rPr>
      <t>令和３年度から工事等の前払金等の支出により、一時的な資金不足も見込まれる。
　⑦施設利用率は類似団体平均をやや上回っており、第２期創設事業により増設する施設についても、適正な施設規模となるよう、工事等に取り組む。
　⑧有収率は責任水量制であり、責任水量が配水量より多いため100％を上回っている。</t>
    </r>
    <rPh sb="337" eb="338">
      <t>ダイ</t>
    </rPh>
    <rPh sb="339" eb="340">
      <t>キ</t>
    </rPh>
    <rPh sb="340" eb="344">
      <t>ソウセツジギョウ</t>
    </rPh>
    <rPh sb="344" eb="345">
      <t>ヒ</t>
    </rPh>
    <rPh sb="346" eb="347">
      <t>ゾウ</t>
    </rPh>
    <rPh sb="347" eb="348">
      <t>カ</t>
    </rPh>
    <rPh sb="349" eb="350">
      <t>トモナ</t>
    </rPh>
    <phoneticPr fontId="4"/>
  </si>
  <si>
    <t>　①有形固定資産減価償却率については、供用開始から８年目と比較的新しいため、類似団体平均を大きく下回っている。
　②管路経年化率及び③管路更新率については、これまで法定年数を超えた管路や更新した管路は無いため０％であるが、営業開始前（平成24年度以前）に取得した固定資産については、減価償却の年数のみならず、資産取得後の年数等についても考慮し、アセットマネジメントによる修繕更新等計画に基づき、更新需要を把握している。</t>
    <rPh sb="2" eb="8">
      <t>ユウケイコテイシサン</t>
    </rPh>
    <rPh sb="8" eb="12">
      <t>ゲンカショウキャク</t>
    </rPh>
    <rPh sb="12" eb="13">
      <t>リツ</t>
    </rPh>
    <rPh sb="19" eb="23">
      <t>キョウヨウカイシ</t>
    </rPh>
    <rPh sb="26" eb="28">
      <t>ネンメ</t>
    </rPh>
    <rPh sb="29" eb="32">
      <t>ヒカクテキ</t>
    </rPh>
    <rPh sb="32" eb="33">
      <t>アタラ</t>
    </rPh>
    <rPh sb="38" eb="42">
      <t>ルイジダンタイ</t>
    </rPh>
    <rPh sb="42" eb="44">
      <t>ヘイキン</t>
    </rPh>
    <rPh sb="45" eb="46">
      <t>オオ</t>
    </rPh>
    <rPh sb="48" eb="50">
      <t>シタマワ</t>
    </rPh>
    <rPh sb="58" eb="60">
      <t>カンロ</t>
    </rPh>
    <rPh sb="60" eb="63">
      <t>ケイネンカ</t>
    </rPh>
    <rPh sb="63" eb="64">
      <t>リツ</t>
    </rPh>
    <rPh sb="64" eb="65">
      <t>オヨ</t>
    </rPh>
    <rPh sb="67" eb="71">
      <t>カンロコウシン</t>
    </rPh>
    <rPh sb="71" eb="72">
      <t>リツ</t>
    </rPh>
    <rPh sb="82" eb="86">
      <t>ホウテイネンスウ</t>
    </rPh>
    <rPh sb="87" eb="88">
      <t>コ</t>
    </rPh>
    <rPh sb="90" eb="92">
      <t>カンロ</t>
    </rPh>
    <rPh sb="93" eb="95">
      <t>コウシン</t>
    </rPh>
    <rPh sb="97" eb="99">
      <t>カンロ</t>
    </rPh>
    <rPh sb="100" eb="101">
      <t>ナ</t>
    </rPh>
    <rPh sb="111" eb="113">
      <t>エイギョウ</t>
    </rPh>
    <rPh sb="113" eb="116">
      <t>カイシマエ</t>
    </rPh>
    <rPh sb="117" eb="119">
      <t>ヘイセイ</t>
    </rPh>
    <rPh sb="121" eb="123">
      <t>ネンド</t>
    </rPh>
    <rPh sb="123" eb="125">
      <t>イゼン</t>
    </rPh>
    <rPh sb="127" eb="129">
      <t>シュトク</t>
    </rPh>
    <rPh sb="131" eb="135">
      <t>コテイシサン</t>
    </rPh>
    <rPh sb="141" eb="145">
      <t>ゲンカショウキャク</t>
    </rPh>
    <rPh sb="146" eb="148">
      <t>ネンスウ</t>
    </rPh>
    <rPh sb="154" eb="159">
      <t>シサンシュトクゴ</t>
    </rPh>
    <rPh sb="160" eb="163">
      <t>ネンスウトウ</t>
    </rPh>
    <rPh sb="168" eb="170">
      <t>コウリョ</t>
    </rPh>
    <rPh sb="185" eb="187">
      <t>シュウゼン</t>
    </rPh>
    <rPh sb="187" eb="189">
      <t>コウシン</t>
    </rPh>
    <rPh sb="189" eb="190">
      <t>トウ</t>
    </rPh>
    <rPh sb="190" eb="192">
      <t>ケイカク</t>
    </rPh>
    <rPh sb="193" eb="194">
      <t>モト</t>
    </rPh>
    <rPh sb="197" eb="199">
      <t>コウシン</t>
    </rPh>
    <rPh sb="199" eb="201">
      <t>ジュヨウ</t>
    </rPh>
    <rPh sb="202" eb="204">
      <t>ハアク</t>
    </rPh>
    <phoneticPr fontId="4"/>
  </si>
  <si>
    <t>　当企業団は、営業開始から８年目と比較的新しいため、第１期創設事業における施設建設に係る企業債残高が多額となっており、減価償却費も高く、給水原価が類似団体平均と比べて高い状況にある。一方で、資金収支方式により料金算定を行っており、料金回収率は低くなっているが、流動比率は100％を上回っており、健全な経営を維持している。
　今後は、平成31年１月策定の経営戦略に基づき、経営基盤の強化と財政マネジメントの向上を図っていく。
　経営戦略では、第２期創設事業の着実な実施、アセットマネジメントによる超長期の更新需要を踏まえた計画的な内部留保資金の確保などを目標として掲げており、進捗管理（モニタリング）の結果を踏まえながら、長期的に安定した水を供給できる水道の実現に向け邁進していく。</t>
    <rPh sb="1" eb="5">
      <t>トウキギョウダン</t>
    </rPh>
    <rPh sb="7" eb="11">
      <t>エイギョウカイシ</t>
    </rPh>
    <rPh sb="26" eb="27">
      <t>ダイ</t>
    </rPh>
    <rPh sb="28" eb="29">
      <t>キ</t>
    </rPh>
    <rPh sb="29" eb="33">
      <t>ソウセツジギョウ</t>
    </rPh>
    <rPh sb="37" eb="39">
      <t>シセツ</t>
    </rPh>
    <rPh sb="39" eb="41">
      <t>ケンセツ</t>
    </rPh>
    <rPh sb="42" eb="43">
      <t>カカ</t>
    </rPh>
    <rPh sb="44" eb="47">
      <t>キギョウサイ</t>
    </rPh>
    <rPh sb="47" eb="49">
      <t>ザンダカ</t>
    </rPh>
    <rPh sb="50" eb="52">
      <t>タガク</t>
    </rPh>
    <rPh sb="59" eb="63">
      <t>ゲンカショウキャク</t>
    </rPh>
    <rPh sb="63" eb="64">
      <t>ヒ</t>
    </rPh>
    <rPh sb="65" eb="66">
      <t>タカ</t>
    </rPh>
    <rPh sb="68" eb="72">
      <t>キュウスイゲンカ</t>
    </rPh>
    <rPh sb="73" eb="75">
      <t>ルイジ</t>
    </rPh>
    <rPh sb="75" eb="77">
      <t>ダンタイ</t>
    </rPh>
    <rPh sb="77" eb="79">
      <t>ヘイキン</t>
    </rPh>
    <rPh sb="80" eb="81">
      <t>クラ</t>
    </rPh>
    <rPh sb="83" eb="84">
      <t>タカ</t>
    </rPh>
    <rPh sb="85" eb="87">
      <t>ジョウキョウ</t>
    </rPh>
    <rPh sb="91" eb="93">
      <t>イッポウ</t>
    </rPh>
    <rPh sb="95" eb="101">
      <t>シキンシュウシホウシキ</t>
    </rPh>
    <rPh sb="104" eb="108">
      <t>リョウキンサンテイ</t>
    </rPh>
    <rPh sb="109" eb="110">
      <t>オコナ</t>
    </rPh>
    <rPh sb="115" eb="117">
      <t>リョウキン</t>
    </rPh>
    <rPh sb="117" eb="120">
      <t>カイシュウリツ</t>
    </rPh>
    <rPh sb="121" eb="122">
      <t>ヒク</t>
    </rPh>
    <rPh sb="130" eb="132">
      <t>リュウドウ</t>
    </rPh>
    <rPh sb="132" eb="134">
      <t>ヒリツ</t>
    </rPh>
    <rPh sb="140" eb="142">
      <t>ウワマワ</t>
    </rPh>
    <rPh sb="147" eb="149">
      <t>ケンゼン</t>
    </rPh>
    <rPh sb="150" eb="152">
      <t>ケイエイ</t>
    </rPh>
    <rPh sb="153" eb="155">
      <t>イジ</t>
    </rPh>
    <rPh sb="162" eb="164">
      <t>コンゴ</t>
    </rPh>
    <rPh sb="166" eb="168">
      <t>ヘイセイ</t>
    </rPh>
    <rPh sb="170" eb="171">
      <t>ネン</t>
    </rPh>
    <rPh sb="172" eb="173">
      <t>ガツ</t>
    </rPh>
    <rPh sb="173" eb="175">
      <t>サクテイ</t>
    </rPh>
    <rPh sb="176" eb="178">
      <t>ケイエイ</t>
    </rPh>
    <rPh sb="178" eb="180">
      <t>センリャク</t>
    </rPh>
    <rPh sb="181" eb="182">
      <t>モト</t>
    </rPh>
    <rPh sb="185" eb="187">
      <t>ケイエイ</t>
    </rPh>
    <rPh sb="187" eb="189">
      <t>キバン</t>
    </rPh>
    <rPh sb="190" eb="192">
      <t>キョウカ</t>
    </rPh>
    <rPh sb="193" eb="195">
      <t>ザイセイ</t>
    </rPh>
    <rPh sb="202" eb="204">
      <t>コウジョウ</t>
    </rPh>
    <rPh sb="205" eb="206">
      <t>ハカ</t>
    </rPh>
    <rPh sb="213" eb="215">
      <t>ケイエイ</t>
    </rPh>
    <rPh sb="215" eb="217">
      <t>センリャク</t>
    </rPh>
    <rPh sb="220" eb="221">
      <t>ダイ</t>
    </rPh>
    <rPh sb="222" eb="223">
      <t>キ</t>
    </rPh>
    <rPh sb="223" eb="227">
      <t>ソウセツジギョウ</t>
    </rPh>
    <rPh sb="228" eb="230">
      <t>チャクジツ</t>
    </rPh>
    <rPh sb="231" eb="23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</si>
</sst>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AA-48BB-8CC2-98E11CE90C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0AAA-48BB-8CC2-98E11CE90C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63.02</c:v>
                </c:pt>
                <c:pt idx="1">
                  <c:v>63.32</c:v>
                </c:pt>
                <c:pt idx="2">
                  <c:v>63.3</c:v>
                </c:pt>
                <c:pt idx="3">
                  <c:v>63.69</c:v>
                </c:pt>
                <c:pt idx="4">
                  <c:v>65.05</c:v>
                </c:pt>
              </c:numCache>
            </c:numRef>
          </c:val>
          <c:extLst>
            <c:ext xmlns:c16="http://schemas.microsoft.com/office/drawing/2014/chart" uri="{C3380CC4-5D6E-409C-BE32-E72D297353CC}">
              <c16:uniqueId val="{00000000-BFBC-4707-BB36-16B956DEF5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BFBC-4707-BB36-16B956DEF5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114.48</c:v>
                </c:pt>
                <c:pt idx="1">
                  <c:v>114.06</c:v>
                </c:pt>
                <c:pt idx="2">
                  <c:v>114.24</c:v>
                </c:pt>
                <c:pt idx="3">
                  <c:v>113.28</c:v>
                </c:pt>
                <c:pt idx="4">
                  <c:v>111.22</c:v>
                </c:pt>
              </c:numCache>
            </c:numRef>
          </c:val>
          <c:extLst>
            <c:ext xmlns:c16="http://schemas.microsoft.com/office/drawing/2014/chart" uri="{C3380CC4-5D6E-409C-BE32-E72D297353CC}">
              <c16:uniqueId val="{00000000-375A-4788-A3DB-13E38A3D58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375A-4788-A3DB-13E38A3D58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100.98</c:v>
                </c:pt>
                <c:pt idx="1">
                  <c:v>98.53</c:v>
                </c:pt>
                <c:pt idx="2">
                  <c:v>98.85</c:v>
                </c:pt>
                <c:pt idx="3">
                  <c:v>99.42</c:v>
                </c:pt>
                <c:pt idx="4">
                  <c:v>99.76</c:v>
                </c:pt>
              </c:numCache>
            </c:numRef>
          </c:val>
          <c:extLst>
            <c:ext xmlns:c16="http://schemas.microsoft.com/office/drawing/2014/chart" uri="{C3380CC4-5D6E-409C-BE32-E72D297353CC}">
              <c16:uniqueId val="{00000000-508C-49A5-99DC-5317752E63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508C-49A5-99DC-5317752E63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8.8000000000000007</c:v>
                </c:pt>
                <c:pt idx="1">
                  <c:v>11</c:v>
                </c:pt>
                <c:pt idx="2">
                  <c:v>13.19</c:v>
                </c:pt>
                <c:pt idx="3">
                  <c:v>15.37</c:v>
                </c:pt>
                <c:pt idx="4">
                  <c:v>17.57</c:v>
                </c:pt>
              </c:numCache>
            </c:numRef>
          </c:val>
          <c:extLst>
            <c:ext xmlns:c16="http://schemas.microsoft.com/office/drawing/2014/chart" uri="{C3380CC4-5D6E-409C-BE32-E72D297353CC}">
              <c16:uniqueId val="{00000000-D38B-45B2-98B2-F39F8B9187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D38B-45B2-98B2-F39F8B9187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4-4CFD-94F3-0424B2B32F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C6D4-4CFD-94F3-0424B2B32F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1.47</c:v>
                </c:pt>
                <c:pt idx="1">
                  <c:v>4.2300000000000004</c:v>
                </c:pt>
                <c:pt idx="2">
                  <c:v>6.34</c:v>
                </c:pt>
                <c:pt idx="3">
                  <c:v>7.39</c:v>
                </c:pt>
                <c:pt idx="4">
                  <c:v>7.82</c:v>
                </c:pt>
              </c:numCache>
            </c:numRef>
          </c:val>
          <c:extLst>
            <c:ext xmlns:c16="http://schemas.microsoft.com/office/drawing/2014/chart" uri="{C3380CC4-5D6E-409C-BE32-E72D297353CC}">
              <c16:uniqueId val="{00000000-D576-465C-B41E-D979FA4DD4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D576-465C-B41E-D979FA4DD4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247.37</c:v>
                </c:pt>
                <c:pt idx="1">
                  <c:v>213.76</c:v>
                </c:pt>
                <c:pt idx="2">
                  <c:v>194.17</c:v>
                </c:pt>
                <c:pt idx="3">
                  <c:v>164.99</c:v>
                </c:pt>
                <c:pt idx="4">
                  <c:v>165.64</c:v>
                </c:pt>
              </c:numCache>
            </c:numRef>
          </c:val>
          <c:extLst>
            <c:ext xmlns:c16="http://schemas.microsoft.com/office/drawing/2014/chart" uri="{C3380CC4-5D6E-409C-BE32-E72D297353CC}">
              <c16:uniqueId val="{00000000-FA5E-4839-8A91-D026B7CA55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FA5E-4839-8A91-D026B7CA55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1624.95</c:v>
                </c:pt>
                <c:pt idx="1">
                  <c:v>1597.79</c:v>
                </c:pt>
                <c:pt idx="2">
                  <c:v>1516.84</c:v>
                </c:pt>
                <c:pt idx="3">
                  <c:v>1435.42</c:v>
                </c:pt>
                <c:pt idx="4">
                  <c:v>1397.03</c:v>
                </c:pt>
              </c:numCache>
            </c:numRef>
          </c:val>
          <c:extLst>
            <c:ext xmlns:c16="http://schemas.microsoft.com/office/drawing/2014/chart" uri="{C3380CC4-5D6E-409C-BE32-E72D297353CC}">
              <c16:uniqueId val="{00000000-E7ED-4FBD-9994-A1FF0CBE42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E7ED-4FBD-9994-A1FF0CBE42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71.73</c:v>
                </c:pt>
                <c:pt idx="1">
                  <c:v>69</c:v>
                </c:pt>
                <c:pt idx="2">
                  <c:v>69.430000000000007</c:v>
                </c:pt>
                <c:pt idx="3">
                  <c:v>69.98</c:v>
                </c:pt>
                <c:pt idx="4">
                  <c:v>70.22</c:v>
                </c:pt>
              </c:numCache>
            </c:numRef>
          </c:val>
          <c:extLst>
            <c:ext xmlns:c16="http://schemas.microsoft.com/office/drawing/2014/chart" uri="{C3380CC4-5D6E-409C-BE32-E72D297353CC}">
              <c16:uniqueId val="{00000000-7B6D-48AC-9DDB-B81AB08405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7B6D-48AC-9DDB-B81AB08405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158.93</c:v>
                </c:pt>
                <c:pt idx="1">
                  <c:v>160.88</c:v>
                </c:pt>
                <c:pt idx="2">
                  <c:v>159.88</c:v>
                </c:pt>
                <c:pt idx="3">
                  <c:v>158.61000000000001</c:v>
                </c:pt>
                <c:pt idx="4">
                  <c:v>158.06</c:v>
                </c:pt>
              </c:numCache>
            </c:numRef>
          </c:val>
          <c:extLst>
            <c:ext xmlns:c16="http://schemas.microsoft.com/office/drawing/2014/chart" uri="{C3380CC4-5D6E-409C-BE32-E72D297353CC}">
              <c16:uniqueId val="{00000000-221D-43F8-A3BA-E6117D8D64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221D-43F8-A3BA-E6117D8D64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7"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石狩西部広域水道企業団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72.77</v>
      </c>
      <c r="J10" s="68"/>
      <c r="K10" s="68"/>
      <c r="L10" s="68"/>
      <c r="M10" s="68"/>
      <c r="N10" s="68"/>
      <c r="O10" s="69"/>
      <c r="P10" s="70">
        <f>データ!$P$6</f>
        <v>3.37</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72300</v>
      </c>
      <c r="AM10" s="71"/>
      <c r="AN10" s="71"/>
      <c r="AO10" s="71"/>
      <c r="AP10" s="71"/>
      <c r="AQ10" s="71"/>
      <c r="AR10" s="71"/>
      <c r="AS10" s="71"/>
      <c r="AT10" s="67">
        <f>データ!$V$6</f>
        <v>343.82</v>
      </c>
      <c r="AU10" s="68"/>
      <c r="AV10" s="68"/>
      <c r="AW10" s="68"/>
      <c r="AX10" s="68"/>
      <c r="AY10" s="68"/>
      <c r="AZ10" s="68"/>
      <c r="BA10" s="68"/>
      <c r="BB10" s="70">
        <f>データ!$W$6</f>
        <v>210.28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lQi3vzhuVz6/q3ImaL9W+0i64mvfQoHwv3uOQC+HwtAfm4522RDSI8mEsxJxalaqNgMweerAuyWMVLa5v07JMA==" saltValue="QXMGHwei8/AApH/dTvb99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19984</v>
      </c>
      <c r="D6" s="34">
        <f t="shared" si="3"/>
        <v>46</v>
      </c>
      <c r="E6" s="34">
        <f t="shared" si="3"/>
        <v>1</v>
      </c>
      <c r="F6" s="34">
        <f t="shared" si="3"/>
        <v>0</v>
      </c>
      <c r="G6" s="34">
        <f t="shared" si="3"/>
        <v>2</v>
      </c>
      <c r="H6" s="34" t="str">
        <f t="shared" si="3"/>
        <v>北海道　石狩西部広域水道企業団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72.77</v>
      </c>
      <c r="P6" s="35">
        <f t="shared" si="3"/>
        <v>3.37</v>
      </c>
      <c r="Q6" s="35">
        <f t="shared" si="3"/>
        <v>0</v>
      </c>
      <c r="R6" s="35" t="str">
        <f t="shared" si="3"/>
        <v>-</v>
      </c>
      <c r="S6" s="35" t="str">
        <f t="shared" si="3"/>
        <v>-</v>
      </c>
      <c r="T6" s="35" t="str">
        <f t="shared" si="3"/>
        <v>-</v>
      </c>
      <c r="U6" s="35">
        <f t="shared" si="3"/>
        <v>72300</v>
      </c>
      <c r="V6" s="35">
        <f t="shared" si="3"/>
        <v>343.82</v>
      </c>
      <c r="W6" s="35">
        <f t="shared" si="3"/>
        <v>210.28</v>
      </c>
      <c r="X6" s="36">
        <f>IF(X7="",NA(),X7)</f>
        <v>100.98</v>
      </c>
      <c r="Y6" s="36">
        <f t="shared" ref="Y6:AG6" si="4">IF(Y7="",NA(),Y7)</f>
        <v>98.53</v>
      </c>
      <c r="Z6" s="36">
        <f t="shared" si="4"/>
        <v>98.85</v>
      </c>
      <c r="AA6" s="36">
        <f t="shared" si="4"/>
        <v>99.42</v>
      </c>
      <c r="AB6" s="36">
        <f t="shared" si="4"/>
        <v>99.76</v>
      </c>
      <c r="AC6" s="36">
        <f t="shared" si="4"/>
        <v>114.05</v>
      </c>
      <c r="AD6" s="36">
        <f t="shared" si="4"/>
        <v>114.26</v>
      </c>
      <c r="AE6" s="36">
        <f t="shared" si="4"/>
        <v>112.98</v>
      </c>
      <c r="AF6" s="36">
        <f t="shared" si="4"/>
        <v>112.91</v>
      </c>
      <c r="AG6" s="36">
        <f t="shared" si="4"/>
        <v>111.13</v>
      </c>
      <c r="AH6" s="35" t="str">
        <f>IF(AH7="","",IF(AH7="-","【-】","【"&amp;SUBSTITUTE(TEXT(AH7,"#,##0.00"),"-","△")&amp;"】"))</f>
        <v>【111.13】</v>
      </c>
      <c r="AI6" s="36">
        <f>IF(AI7="",NA(),AI7)</f>
        <v>1.47</v>
      </c>
      <c r="AJ6" s="36">
        <f t="shared" ref="AJ6:AR6" si="5">IF(AJ7="",NA(),AJ7)</f>
        <v>4.2300000000000004</v>
      </c>
      <c r="AK6" s="36">
        <f t="shared" si="5"/>
        <v>6.34</v>
      </c>
      <c r="AL6" s="36">
        <f t="shared" si="5"/>
        <v>7.39</v>
      </c>
      <c r="AM6" s="36">
        <f t="shared" si="5"/>
        <v>7.82</v>
      </c>
      <c r="AN6" s="36">
        <f t="shared" si="5"/>
        <v>12.65</v>
      </c>
      <c r="AO6" s="36">
        <f t="shared" si="5"/>
        <v>10.58</v>
      </c>
      <c r="AP6" s="36">
        <f t="shared" si="5"/>
        <v>10.49</v>
      </c>
      <c r="AQ6" s="36">
        <f t="shared" si="5"/>
        <v>9.92</v>
      </c>
      <c r="AR6" s="36">
        <f t="shared" si="5"/>
        <v>12.29</v>
      </c>
      <c r="AS6" s="35" t="str">
        <f>IF(AS7="","",IF(AS7="-","【-】","【"&amp;SUBSTITUTE(TEXT(AS7,"#,##0.00"),"-","△")&amp;"】"))</f>
        <v>【12.29】</v>
      </c>
      <c r="AT6" s="36">
        <f>IF(AT7="",NA(),AT7)</f>
        <v>247.37</v>
      </c>
      <c r="AU6" s="36">
        <f t="shared" ref="AU6:BC6" si="6">IF(AU7="",NA(),AU7)</f>
        <v>213.76</v>
      </c>
      <c r="AV6" s="36">
        <f t="shared" si="6"/>
        <v>194.17</v>
      </c>
      <c r="AW6" s="36">
        <f t="shared" si="6"/>
        <v>164.99</v>
      </c>
      <c r="AX6" s="36">
        <f t="shared" si="6"/>
        <v>165.64</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1624.95</v>
      </c>
      <c r="BF6" s="36">
        <f t="shared" ref="BF6:BN6" si="7">IF(BF7="",NA(),BF7)</f>
        <v>1597.79</v>
      </c>
      <c r="BG6" s="36">
        <f t="shared" si="7"/>
        <v>1516.84</v>
      </c>
      <c r="BH6" s="36">
        <f t="shared" si="7"/>
        <v>1435.42</v>
      </c>
      <c r="BI6" s="36">
        <f t="shared" si="7"/>
        <v>1397.03</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71.73</v>
      </c>
      <c r="BQ6" s="36">
        <f t="shared" ref="BQ6:BY6" si="8">IF(BQ7="",NA(),BQ7)</f>
        <v>69</v>
      </c>
      <c r="BR6" s="36">
        <f t="shared" si="8"/>
        <v>69.430000000000007</v>
      </c>
      <c r="BS6" s="36">
        <f t="shared" si="8"/>
        <v>69.98</v>
      </c>
      <c r="BT6" s="36">
        <f t="shared" si="8"/>
        <v>70.22</v>
      </c>
      <c r="BU6" s="36">
        <f t="shared" si="8"/>
        <v>113.88</v>
      </c>
      <c r="BV6" s="36">
        <f t="shared" si="8"/>
        <v>114.14</v>
      </c>
      <c r="BW6" s="36">
        <f t="shared" si="8"/>
        <v>112.83</v>
      </c>
      <c r="BX6" s="36">
        <f t="shared" si="8"/>
        <v>112.84</v>
      </c>
      <c r="BY6" s="36">
        <f t="shared" si="8"/>
        <v>110.77</v>
      </c>
      <c r="BZ6" s="35" t="str">
        <f>IF(BZ7="","",IF(BZ7="-","【-】","【"&amp;SUBSTITUTE(TEXT(BZ7,"#,##0.00"),"-","△")&amp;"】"))</f>
        <v>【110.77】</v>
      </c>
      <c r="CA6" s="36">
        <f>IF(CA7="",NA(),CA7)</f>
        <v>158.93</v>
      </c>
      <c r="CB6" s="36">
        <f t="shared" ref="CB6:CJ6" si="9">IF(CB7="",NA(),CB7)</f>
        <v>160.88</v>
      </c>
      <c r="CC6" s="36">
        <f t="shared" si="9"/>
        <v>159.88</v>
      </c>
      <c r="CD6" s="36">
        <f t="shared" si="9"/>
        <v>158.61000000000001</v>
      </c>
      <c r="CE6" s="36">
        <f t="shared" si="9"/>
        <v>158.06</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63.02</v>
      </c>
      <c r="CM6" s="36">
        <f t="shared" ref="CM6:CU6" si="10">IF(CM7="",NA(),CM7)</f>
        <v>63.32</v>
      </c>
      <c r="CN6" s="36">
        <f t="shared" si="10"/>
        <v>63.3</v>
      </c>
      <c r="CO6" s="36">
        <f t="shared" si="10"/>
        <v>63.69</v>
      </c>
      <c r="CP6" s="36">
        <f t="shared" si="10"/>
        <v>65.05</v>
      </c>
      <c r="CQ6" s="36">
        <f t="shared" si="10"/>
        <v>61.66</v>
      </c>
      <c r="CR6" s="36">
        <f t="shared" si="10"/>
        <v>62.19</v>
      </c>
      <c r="CS6" s="36">
        <f t="shared" si="10"/>
        <v>61.77</v>
      </c>
      <c r="CT6" s="36">
        <f t="shared" si="10"/>
        <v>61.69</v>
      </c>
      <c r="CU6" s="36">
        <f t="shared" si="10"/>
        <v>62.26</v>
      </c>
      <c r="CV6" s="35" t="str">
        <f>IF(CV7="","",IF(CV7="-","【-】","【"&amp;SUBSTITUTE(TEXT(CV7,"#,##0.00"),"-","△")&amp;"】"))</f>
        <v>【62.26】</v>
      </c>
      <c r="CW6" s="36">
        <f>IF(CW7="",NA(),CW7)</f>
        <v>114.48</v>
      </c>
      <c r="CX6" s="36">
        <f t="shared" ref="CX6:DF6" si="11">IF(CX7="",NA(),CX7)</f>
        <v>114.06</v>
      </c>
      <c r="CY6" s="36">
        <f t="shared" si="11"/>
        <v>114.24</v>
      </c>
      <c r="CZ6" s="36">
        <f t="shared" si="11"/>
        <v>113.28</v>
      </c>
      <c r="DA6" s="36">
        <f t="shared" si="11"/>
        <v>111.22</v>
      </c>
      <c r="DB6" s="36">
        <f t="shared" si="11"/>
        <v>100.05</v>
      </c>
      <c r="DC6" s="36">
        <f t="shared" si="11"/>
        <v>100.05</v>
      </c>
      <c r="DD6" s="36">
        <f t="shared" si="11"/>
        <v>100.08</v>
      </c>
      <c r="DE6" s="36">
        <f t="shared" si="11"/>
        <v>100</v>
      </c>
      <c r="DF6" s="36">
        <f t="shared" si="11"/>
        <v>100.16</v>
      </c>
      <c r="DG6" s="35" t="str">
        <f>IF(DG7="","",IF(DG7="-","【-】","【"&amp;SUBSTITUTE(TEXT(DG7,"#,##0.00"),"-","△")&amp;"】"))</f>
        <v>【100.16】</v>
      </c>
      <c r="DH6" s="36">
        <f>IF(DH7="",NA(),DH7)</f>
        <v>8.8000000000000007</v>
      </c>
      <c r="DI6" s="36">
        <f t="shared" ref="DI6:DQ6" si="12">IF(DI7="",NA(),DI7)</f>
        <v>11</v>
      </c>
      <c r="DJ6" s="36">
        <f t="shared" si="12"/>
        <v>13.19</v>
      </c>
      <c r="DK6" s="36">
        <f t="shared" si="12"/>
        <v>15.37</v>
      </c>
      <c r="DL6" s="36">
        <f t="shared" si="12"/>
        <v>17.57</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19984</v>
      </c>
      <c r="D7" s="38">
        <v>46</v>
      </c>
      <c r="E7" s="38">
        <v>1</v>
      </c>
      <c r="F7" s="38">
        <v>0</v>
      </c>
      <c r="G7" s="38">
        <v>2</v>
      </c>
      <c r="H7" s="38" t="s">
        <v>93</v>
      </c>
      <c r="I7" s="38" t="s">
        <v>94</v>
      </c>
      <c r="J7" s="38" t="s">
        <v>95</v>
      </c>
      <c r="K7" s="38" t="s">
        <v>96</v>
      </c>
      <c r="L7" s="38" t="s">
        <v>97</v>
      </c>
      <c r="M7" s="38" t="s">
        <v>98</v>
      </c>
      <c r="N7" s="39" t="s">
        <v>99</v>
      </c>
      <c r="O7" s="39">
        <v>72.77</v>
      </c>
      <c r="P7" s="39">
        <v>3.37</v>
      </c>
      <c r="Q7" s="39">
        <v>0</v>
      </c>
      <c r="R7" s="39" t="s">
        <v>99</v>
      </c>
      <c r="S7" s="39" t="s">
        <v>99</v>
      </c>
      <c r="T7" s="39" t="s">
        <v>99</v>
      </c>
      <c r="U7" s="39">
        <v>72300</v>
      </c>
      <c r="V7" s="39">
        <v>343.82</v>
      </c>
      <c r="W7" s="39">
        <v>210.28</v>
      </c>
      <c r="X7" s="39">
        <v>100.98</v>
      </c>
      <c r="Y7" s="39">
        <v>98.53</v>
      </c>
      <c r="Z7" s="39">
        <v>98.85</v>
      </c>
      <c r="AA7" s="39">
        <v>99.42</v>
      </c>
      <c r="AB7" s="39">
        <v>99.76</v>
      </c>
      <c r="AC7" s="39">
        <v>114.05</v>
      </c>
      <c r="AD7" s="39">
        <v>114.26</v>
      </c>
      <c r="AE7" s="39">
        <v>112.98</v>
      </c>
      <c r="AF7" s="39">
        <v>112.91</v>
      </c>
      <c r="AG7" s="39">
        <v>111.13</v>
      </c>
      <c r="AH7" s="39">
        <v>111.13</v>
      </c>
      <c r="AI7" s="39">
        <v>1.47</v>
      </c>
      <c r="AJ7" s="39">
        <v>4.2300000000000004</v>
      </c>
      <c r="AK7" s="39">
        <v>6.34</v>
      </c>
      <c r="AL7" s="39">
        <v>7.39</v>
      </c>
      <c r="AM7" s="39">
        <v>7.82</v>
      </c>
      <c r="AN7" s="39">
        <v>12.65</v>
      </c>
      <c r="AO7" s="39">
        <v>10.58</v>
      </c>
      <c r="AP7" s="39">
        <v>10.49</v>
      </c>
      <c r="AQ7" s="39">
        <v>9.92</v>
      </c>
      <c r="AR7" s="39">
        <v>12.29</v>
      </c>
      <c r="AS7" s="39">
        <v>12.29</v>
      </c>
      <c r="AT7" s="39">
        <v>247.37</v>
      </c>
      <c r="AU7" s="39">
        <v>213.76</v>
      </c>
      <c r="AV7" s="39">
        <v>194.17</v>
      </c>
      <c r="AW7" s="39">
        <v>164.99</v>
      </c>
      <c r="AX7" s="39">
        <v>165.64</v>
      </c>
      <c r="AY7" s="39">
        <v>224.41</v>
      </c>
      <c r="AZ7" s="39">
        <v>243.44</v>
      </c>
      <c r="BA7" s="39">
        <v>258.49</v>
      </c>
      <c r="BB7" s="39">
        <v>271.10000000000002</v>
      </c>
      <c r="BC7" s="39">
        <v>284.45</v>
      </c>
      <c r="BD7" s="39">
        <v>284.45</v>
      </c>
      <c r="BE7" s="39">
        <v>1624.95</v>
      </c>
      <c r="BF7" s="39">
        <v>1597.79</v>
      </c>
      <c r="BG7" s="39">
        <v>1516.84</v>
      </c>
      <c r="BH7" s="39">
        <v>1435.42</v>
      </c>
      <c r="BI7" s="39">
        <v>1397.03</v>
      </c>
      <c r="BJ7" s="39">
        <v>320.31</v>
      </c>
      <c r="BK7" s="39">
        <v>303.26</v>
      </c>
      <c r="BL7" s="39">
        <v>290.31</v>
      </c>
      <c r="BM7" s="39">
        <v>272.95999999999998</v>
      </c>
      <c r="BN7" s="39">
        <v>260.95999999999998</v>
      </c>
      <c r="BO7" s="39">
        <v>260.95999999999998</v>
      </c>
      <c r="BP7" s="39">
        <v>71.73</v>
      </c>
      <c r="BQ7" s="39">
        <v>69</v>
      </c>
      <c r="BR7" s="39">
        <v>69.430000000000007</v>
      </c>
      <c r="BS7" s="39">
        <v>69.98</v>
      </c>
      <c r="BT7" s="39">
        <v>70.22</v>
      </c>
      <c r="BU7" s="39">
        <v>113.88</v>
      </c>
      <c r="BV7" s="39">
        <v>114.14</v>
      </c>
      <c r="BW7" s="39">
        <v>112.83</v>
      </c>
      <c r="BX7" s="39">
        <v>112.84</v>
      </c>
      <c r="BY7" s="39">
        <v>110.77</v>
      </c>
      <c r="BZ7" s="39">
        <v>110.77</v>
      </c>
      <c r="CA7" s="39">
        <v>158.93</v>
      </c>
      <c r="CB7" s="39">
        <v>160.88</v>
      </c>
      <c r="CC7" s="39">
        <v>159.88</v>
      </c>
      <c r="CD7" s="39">
        <v>158.61000000000001</v>
      </c>
      <c r="CE7" s="39">
        <v>158.06</v>
      </c>
      <c r="CF7" s="39">
        <v>74.02</v>
      </c>
      <c r="CG7" s="39">
        <v>73.03</v>
      </c>
      <c r="CH7" s="39">
        <v>73.86</v>
      </c>
      <c r="CI7" s="39">
        <v>73.849999999999994</v>
      </c>
      <c r="CJ7" s="39">
        <v>73.180000000000007</v>
      </c>
      <c r="CK7" s="39">
        <v>73.180000000000007</v>
      </c>
      <c r="CL7" s="39">
        <v>63.02</v>
      </c>
      <c r="CM7" s="39">
        <v>63.32</v>
      </c>
      <c r="CN7" s="39">
        <v>63.3</v>
      </c>
      <c r="CO7" s="39">
        <v>63.69</v>
      </c>
      <c r="CP7" s="39">
        <v>65.05</v>
      </c>
      <c r="CQ7" s="39">
        <v>61.66</v>
      </c>
      <c r="CR7" s="39">
        <v>62.19</v>
      </c>
      <c r="CS7" s="39">
        <v>61.77</v>
      </c>
      <c r="CT7" s="39">
        <v>61.69</v>
      </c>
      <c r="CU7" s="39">
        <v>62.26</v>
      </c>
      <c r="CV7" s="39">
        <v>62.26</v>
      </c>
      <c r="CW7" s="39">
        <v>114.48</v>
      </c>
      <c r="CX7" s="39">
        <v>114.06</v>
      </c>
      <c r="CY7" s="39">
        <v>114.24</v>
      </c>
      <c r="CZ7" s="39">
        <v>113.28</v>
      </c>
      <c r="DA7" s="39">
        <v>111.22</v>
      </c>
      <c r="DB7" s="39">
        <v>100.05</v>
      </c>
      <c r="DC7" s="39">
        <v>100.05</v>
      </c>
      <c r="DD7" s="39">
        <v>100.08</v>
      </c>
      <c r="DE7" s="39">
        <v>100</v>
      </c>
      <c r="DF7" s="39">
        <v>100.16</v>
      </c>
      <c r="DG7" s="39">
        <v>100.16</v>
      </c>
      <c r="DH7" s="39">
        <v>8.8000000000000007</v>
      </c>
      <c r="DI7" s="39">
        <v>11</v>
      </c>
      <c r="DJ7" s="39">
        <v>13.19</v>
      </c>
      <c r="DK7" s="39">
        <v>15.37</v>
      </c>
      <c r="DL7" s="39">
        <v>17.57</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2022-01-07T06:12:10Z</cp:lastPrinted>
  <dcterms:created xsi:type="dcterms:W3CDTF">2021-12-03T06:42:30Z</dcterms:created>
  <dcterms:modified xsi:type="dcterms:W3CDTF">2022-01-20T08:57:34Z</dcterms:modified>
  <cp:category/>
</cp:coreProperties>
</file>