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7.80.100\share\toshikeikaku\01 都市政策Ｇ\12 公営企業関係（下水道・駐車場）\8 経営比較分析表\R3\R040117_経営分析表の分析等\02_回答\駐車場\"/>
    </mc:Choice>
  </mc:AlternateContent>
  <workbookProtection workbookAlgorithmName="SHA-512" workbookHashValue="U46wdDQssJz9ZI1Eb/F+pW5PX4IYCuPXx8h9ismYwc99l5nQX02S2CtTwvknOym2N3unJU+lxGV1hSzsOZLJXQ==" workbookSaltValue="C60Gha/iORteU3pDSA7wA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MI76" i="4" s="1"/>
  <c r="B11" i="5"/>
  <c r="KA76" i="4" s="1"/>
  <c r="DT7" i="5"/>
  <c r="DS7" i="5"/>
  <c r="DR7" i="5"/>
  <c r="DQ7" i="5"/>
  <c r="JV32" i="4" s="1"/>
  <c r="DP7" i="5"/>
  <c r="DO7" i="5"/>
  <c r="DN7" i="5"/>
  <c r="DM7" i="5"/>
  <c r="DL7" i="5"/>
  <c r="DK7" i="5"/>
  <c r="DI7" i="5"/>
  <c r="DH7" i="5"/>
  <c r="DG7" i="5"/>
  <c r="DF7" i="5"/>
  <c r="DE7" i="5"/>
  <c r="DD7" i="5"/>
  <c r="MI77" i="4" s="1"/>
  <c r="DC7" i="5"/>
  <c r="DB7" i="5"/>
  <c r="DA7" i="5"/>
  <c r="KP77" i="4" s="1"/>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FX32" i="4" s="1"/>
  <c r="AP7" i="5"/>
  <c r="FE32" i="4" s="1"/>
  <c r="AO7" i="5"/>
  <c r="AN7" i="5"/>
  <c r="AM7" i="5"/>
  <c r="AL7" i="5"/>
  <c r="FX31" i="4" s="1"/>
  <c r="AK7" i="5"/>
  <c r="AJ7" i="5"/>
  <c r="AH7" i="5"/>
  <c r="AG7" i="5"/>
  <c r="BZ32" i="4" s="1"/>
  <c r="AF7" i="5"/>
  <c r="AE7" i="5"/>
  <c r="AD7" i="5"/>
  <c r="AC7" i="5"/>
  <c r="AB7" i="5"/>
  <c r="AA7" i="5"/>
  <c r="Z7" i="5"/>
  <c r="Y7" i="5"/>
  <c r="X7" i="5"/>
  <c r="W7" i="5"/>
  <c r="V7" i="5"/>
  <c r="HX10" i="4" s="1"/>
  <c r="U7" i="5"/>
  <c r="LJ8" i="4" s="1"/>
  <c r="T7" i="5"/>
  <c r="S7" i="5"/>
  <c r="R7" i="5"/>
  <c r="Q7" i="5"/>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BZ76" i="4"/>
  <c r="R76" i="4"/>
  <c r="CV67" i="4"/>
  <c r="KO53" i="4"/>
  <c r="JV53" i="4"/>
  <c r="HJ53" i="4"/>
  <c r="GQ53" i="4"/>
  <c r="EL53" i="4"/>
  <c r="CS53" i="4"/>
  <c r="BG53" i="4"/>
  <c r="AN53" i="4"/>
  <c r="U53" i="4"/>
  <c r="LH52" i="4"/>
  <c r="KO52" i="4"/>
  <c r="JV52" i="4"/>
  <c r="HJ52" i="4"/>
  <c r="GQ52" i="4"/>
  <c r="FX52" i="4"/>
  <c r="FE52" i="4"/>
  <c r="EL52" i="4"/>
  <c r="BZ52" i="4"/>
  <c r="BG52" i="4"/>
  <c r="MA51" i="4"/>
  <c r="JC51" i="4"/>
  <c r="MA32" i="4"/>
  <c r="LH32" i="4"/>
  <c r="KO32" i="4"/>
  <c r="JC32" i="4"/>
  <c r="HJ32" i="4"/>
  <c r="GQ32" i="4"/>
  <c r="EL32" i="4"/>
  <c r="CS32" i="4"/>
  <c r="BG32" i="4"/>
  <c r="AN32" i="4"/>
  <c r="U32" i="4"/>
  <c r="MA31" i="4"/>
  <c r="LH31" i="4"/>
  <c r="KO31" i="4"/>
  <c r="JV31" i="4"/>
  <c r="JC31" i="4"/>
  <c r="HJ31" i="4"/>
  <c r="GQ31" i="4"/>
  <c r="FE31" i="4"/>
  <c r="EL31" i="4"/>
  <c r="CS31" i="4"/>
  <c r="BZ31" i="4"/>
  <c r="BG31" i="4"/>
  <c r="AN31" i="4"/>
  <c r="U31" i="4"/>
  <c r="LJ10" i="4"/>
  <c r="JQ10" i="4"/>
  <c r="DU10" i="4"/>
  <c r="CF10" i="4"/>
  <c r="B10" i="4"/>
  <c r="JQ8" i="4"/>
  <c r="HX8" i="4"/>
  <c r="CF8" i="4"/>
  <c r="AQ8" i="4"/>
  <c r="B6" i="4"/>
  <c r="BK76" i="4" l="1"/>
  <c r="LH51" i="4"/>
  <c r="IE76" i="4"/>
  <c r="GQ30" i="4"/>
  <c r="LT76" i="4"/>
  <c r="GQ51" i="4"/>
  <c r="LH30" i="4"/>
  <c r="BZ51" i="4"/>
  <c r="BZ30" i="4"/>
  <c r="C11" i="5"/>
  <c r="CS30" i="4"/>
  <c r="EL30" i="4"/>
  <c r="HJ30" i="4"/>
  <c r="U51" i="4"/>
  <c r="CS51" i="4"/>
  <c r="GL76" i="4"/>
  <c r="IT76" i="4"/>
  <c r="D11" i="5"/>
  <c r="U30" i="4"/>
  <c r="JC30" i="4"/>
  <c r="MA30" i="4"/>
  <c r="EL51" i="4"/>
  <c r="HJ51" i="4"/>
  <c r="HA76" i="4" l="1"/>
  <c r="AN51" i="4"/>
  <c r="FE30" i="4"/>
  <c r="AG76" i="4"/>
  <c r="KP76" i="4"/>
  <c r="AN30" i="4"/>
  <c r="JV51" i="4"/>
  <c r="FE51" i="4"/>
  <c r="JV30" i="4"/>
  <c r="BG30" i="4"/>
  <c r="LE76" i="4"/>
  <c r="FX51" i="4"/>
  <c r="HP76" i="4"/>
  <c r="BG51" i="4"/>
  <c r="FX30" i="4"/>
  <c r="AV76" i="4"/>
  <c r="KO51" i="4"/>
  <c r="KO30"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<sst xmlns="http://schemas.openxmlformats.org/spreadsheetml/2006/main" count="278" uniqueCount="129">
  <si>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</si>
  <si>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</si>
  <si>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</si>
  <si>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</si>
  <si>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</si>
  <si>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</si>
  <si>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</si>
  <si>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</si>
  <si>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</si>
  <si>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</si>
  <si>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</si>
  <si>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</si>
  <si>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</si>
  <si>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</si>
  <si>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</si>
  <si>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</si>
  <si>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</si>
  <si>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</si>
  <si>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</si>
  <si>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</si>
  <si>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</si>
  <si>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</si>
  <si>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</si>
  <si>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</si>
  <si>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</si>
  <si>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</si>
  <si>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</si>
  <si>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</si>
  <si>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</si>
  <si>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</si>
  <si>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</si>
  <si>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</si>
  <si>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</si>
  <si>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</si>
  <si>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</si>
  <si>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</si>
  <si>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</si>
  <si>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</si>
  <si>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</si>
  <si>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</si>
  <si>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</si>
  <si>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</si>
  <si>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</si>
  <si>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</si>
  <si>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</si>
  <si>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</si>
  <si>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</si>
  <si>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</si>
  <si>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</si>
  <si>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</si>
  <si>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</si>
  <si>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</si>
  <si>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</si>
  <si>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</si>
  <si>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</si>
  <si>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</si>
  <si>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</si>
  <si>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</si>
  <si>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</si>
  <si>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</si>
  <si>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</si>
  <si>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</si>
  <si>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</si>
  <si>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</si>
  <si>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</si>
  <si>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</si>
  <si>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</si>
  <si>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</si>
  <si>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</si>
  <si>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</si>
  <si>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</si>
  <si>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</si>
  <si>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</si>
  <si>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</si>
  <si>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</si>
  <si>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</si>
  <si>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</si>
  <si>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</si>
  <si>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</si>
  <si>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</si>
  <si>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</si>
  <si>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</si>
  <si>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</si>
  <si>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</si>
  <si>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</si>
  <si>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</si>
  <si>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</si>
  <si>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</si>
  <si>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</si>
  <si>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</si>
  <si>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</si>
  <si>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</si>
  <si>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</si>
  <si>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</si>
  <si>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</si>
  <si>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</si>
  <si>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</si>
  <si>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</si>
  <si>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</si>
  <si>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</si>
  <si>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</si>
  <si>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</si>
  <si>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</si>
  <si>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</si>
  <si>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</si>
  <si>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</si>
  <si>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</si>
  <si>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t>
  </si>
  <si>
    <t>県営柳町駐車場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</si>
  <si>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</si>
  <si>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</si>
  <si>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</si>
  <si>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</si>
  <si>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</si>
  <si>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</si>
  <si>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</si>
  <si>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</si>
  <si>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</si>
  <si>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</si>
  <si>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</si>
  <si>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</si>
  <si>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</si>
  <si>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</si>
  <si>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</si>
  <si>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</si>
  <si>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柳町駐車場は、駐車料金収入の減少や施設の老朽化へ対応するため、令和３年度から青森県営駐車場と併せて大規模修繕、施設の維持管理及び運営を一体的に行うＰＦＩ法に基づく事業を実施することとした。
　管理運営主体は民間事業者となるため、県では、業務の要求水準を安定的に充足できていることを確認するため、モニタリング等を実施し、引き続き経営改善に努める必要がある。</t>
    <phoneticPr fontId="5"/>
  </si>
  <si>
    <t>　青森県営柳町駐車場は、築24年を迎えており、今後、老朽化対策を検討していく必要がある。</t>
    <phoneticPr fontId="5"/>
  </si>
  <si>
    <t>　青森県営柳町駐車場は、一定時間の出入りを自由とする定期券の販売も行っている。
　収容台数に対する一日当たり平均駐車台数の割合である⑪稼働率については平均を下回る低い数字であるが、これは、駐車時間の長い定期券利用者が多く、駐車時間の短い時間極め利用者が少ないためである。
　令和元年度以降は、もう一方の駐車場である県営駐車場との整合を図るため、時間決め台数のみを集計することとしたため、以前よりも稼働率が減少しているものである。
　また、令和２年度は、新型コロナウイルス感染症によるイベント中止や外出自粛等の影響を受け、利用者が減少している。</t>
    <rPh sb="142" eb="144">
      <t>イコウ</t>
    </rPh>
    <rPh sb="193" eb="195">
      <t>イゼン</t>
    </rPh>
    <rPh sb="219" eb="221">
      <t>レイワ</t>
    </rPh>
    <rPh sb="222" eb="224">
      <t>ネンド</t>
    </rPh>
    <rPh sb="226" eb="228">
      <t>シンガタ</t>
    </rPh>
    <rPh sb="235" eb="238">
      <t>カンセンショウ</t>
    </rPh>
    <rPh sb="245" eb="247">
      <t>チュウシ</t>
    </rPh>
    <rPh sb="248" eb="250">
      <t>ガイシュツ</t>
    </rPh>
    <rPh sb="250" eb="252">
      <t>ジシュク</t>
    </rPh>
    <rPh sb="252" eb="253">
      <t>トウ</t>
    </rPh>
    <rPh sb="254" eb="256">
      <t>エイキョウ</t>
    </rPh>
    <rPh sb="257" eb="258">
      <t>ウ</t>
    </rPh>
    <rPh sb="262" eb="263">
      <t>シャ</t>
    </rPh>
    <rPh sb="264" eb="266">
      <t>ゲンショウ</t>
    </rPh>
    <phoneticPr fontId="5"/>
  </si>
  <si>
    <t>　青森県営柳町駐車場は、平成28年度を以て起債償還を満了していることから、平成29年度から①収益的収支比率が100%を超え、収支は黒字となっている。
　また、②他会計補助金比率及び③駐車台数一台当たりの他会計補助金額のとおり、他会計補助金に頼らず運営している。
　令和２年度は、昨年度より工事請負費が増加したこと等の影響により、④売上高ＧＯＰ比率及び⑤ＥＢＩＴＤＡは増加しているが、全体的には、駐車料金収入の減少等により、減少傾向にある。
　</t>
    <rPh sb="139" eb="142">
      <t>サクネンド</t>
    </rPh>
    <rPh sb="144" eb="146">
      <t>コウジ</t>
    </rPh>
    <rPh sb="146" eb="148">
      <t>ウケオイ</t>
    </rPh>
    <rPh sb="148" eb="149">
      <t>ヒ</t>
    </rPh>
    <rPh sb="150" eb="152">
      <t>ゾウカ</t>
    </rPh>
    <rPh sb="156" eb="157">
      <t>トウ</t>
    </rPh>
    <rPh sb="158" eb="160">
      <t>エイキョウ</t>
    </rPh>
    <rPh sb="191" eb="194">
      <t>ゼンタイテキ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</si>
</sst>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80</c:v>
                </c:pt>
                <c:pt idx="1">
                  <c:v>134.80000000000001</c:v>
                </c:pt>
                <c:pt idx="2">
                  <c:v>119.3</c:v>
                </c:pt>
                <c:pt idx="3">
                  <c:v>102.8</c:v>
                </c:pt>
                <c:pt idx="4">
                  <c:v>107.7</c:v>
                </c:pt>
              </c:numCache>
            </c:numRef>
          </c:val>
          <c:extLst>
            <c:ext xmlns:c16="http://schemas.microsoft.com/office/drawing/2014/chart" uri="{C3380CC4-5D6E-409C-BE32-E72D297353CC}">
              <c16:uniqueId val="{00000000-337B-42AF-A563-CCF32C7D80E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337B-42AF-A563-CCF32C7D80E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74-464F-92EE-8813CAD4D15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8174-464F-92EE-8813CAD4D15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F64-4584-A5D1-FD74EFC8CA9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64-4584-A5D1-FD74EFC8CA9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1B0-443D-859F-93AFB8DC82C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1B0-443D-859F-93AFB8DC82C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4F-42EF-8077-8F052137D08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AC4F-42EF-8077-8F052137D08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404-481E-8B10-B249B6C9070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F404-481E-8B10-B249B6C9070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138.69999999999999</c:v>
                </c:pt>
                <c:pt idx="1">
                  <c:v>133</c:v>
                </c:pt>
                <c:pt idx="2">
                  <c:v>124.6</c:v>
                </c:pt>
                <c:pt idx="3">
                  <c:v>57.6</c:v>
                </c:pt>
                <c:pt idx="4">
                  <c:v>42.9</c:v>
                </c:pt>
              </c:numCache>
            </c:numRef>
          </c:val>
          <c:extLst>
            <c:ext xmlns:c16="http://schemas.microsoft.com/office/drawing/2014/chart" uri="{C3380CC4-5D6E-409C-BE32-E72D297353CC}">
              <c16:uniqueId val="{00000000-97A9-4466-9B8D-237E05B070A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97A9-4466-9B8D-237E05B070A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32</c:v>
                </c:pt>
                <c:pt idx="1">
                  <c:v>27.5</c:v>
                </c:pt>
                <c:pt idx="2">
                  <c:v>14.9</c:v>
                </c:pt>
                <c:pt idx="3">
                  <c:v>4.5999999999999996</c:v>
                </c:pt>
                <c:pt idx="4">
                  <c:v>6.8</c:v>
                </c:pt>
              </c:numCache>
            </c:numRef>
          </c:val>
          <c:extLst>
            <c:ext xmlns:c16="http://schemas.microsoft.com/office/drawing/2014/chart" uri="{C3380CC4-5D6E-409C-BE32-E72D297353CC}">
              <c16:uniqueId val="{00000000-00BA-4CAB-A7B7-CE130DDD1BF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00BA-4CAB-A7B7-CE130DDD1BF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19705</c:v>
                </c:pt>
                <c:pt idx="1">
                  <c:v>15902</c:v>
                </c:pt>
                <c:pt idx="2">
                  <c:v>9254</c:v>
                </c:pt>
                <c:pt idx="3">
                  <c:v>1492</c:v>
                </c:pt>
                <c:pt idx="4">
                  <c:v>3643</c:v>
                </c:pt>
              </c:numCache>
            </c:numRef>
          </c:val>
          <c:extLst>
            <c:ext xmlns:c16="http://schemas.microsoft.com/office/drawing/2014/chart" uri="{C3380CC4-5D6E-409C-BE32-E72D297353CC}">
              <c16:uniqueId val="{00000000-A2E4-4B20-B83A-95C03B594B0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A2E4-4B20-B83A-95C03B594B0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H38"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　県営柳町駐車場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80</v>
      </c>
      <c r="V31" s="118"/>
      <c r="W31" s="118"/>
      <c r="X31" s="118"/>
      <c r="Y31" s="118"/>
      <c r="Z31" s="118"/>
      <c r="AA31" s="118"/>
      <c r="AB31" s="118"/>
      <c r="AC31" s="118"/>
      <c r="AD31" s="118"/>
      <c r="AE31" s="118"/>
      <c r="AF31" s="118"/>
      <c r="AG31" s="118"/>
      <c r="AH31" s="118"/>
      <c r="AI31" s="118"/>
      <c r="AJ31" s="118"/>
      <c r="AK31" s="118"/>
      <c r="AL31" s="118"/>
      <c r="AM31" s="118"/>
      <c r="AN31" s="118">
        <f>データ!Z7</f>
        <v>134.80000000000001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119.3</v>
      </c>
      <c r="BH31" s="118"/>
      <c r="BI31" s="118"/>
      <c r="BJ31" s="118"/>
      <c r="BK31" s="118"/>
      <c r="BL31" s="118"/>
      <c r="BM31" s="118"/>
      <c r="BN31" s="118"/>
      <c r="BO31" s="118"/>
      <c r="BP31" s="118"/>
      <c r="BQ31" s="118"/>
      <c r="BR31" s="118"/>
      <c r="BS31" s="118"/>
      <c r="BT31" s="118"/>
      <c r="BU31" s="118"/>
      <c r="BV31" s="118"/>
      <c r="BW31" s="118"/>
      <c r="BX31" s="118"/>
      <c r="BY31" s="118"/>
      <c r="BZ31" s="118">
        <f>データ!AB7</f>
        <v>102.8</v>
      </c>
      <c r="CA31" s="118"/>
      <c r="CB31" s="118"/>
      <c r="CC31" s="118"/>
      <c r="CD31" s="118"/>
      <c r="CE31" s="118"/>
      <c r="CF31" s="118"/>
      <c r="CG31" s="118"/>
      <c r="CH31" s="118"/>
      <c r="CI31" s="118"/>
      <c r="CJ31" s="118"/>
      <c r="CK31" s="118"/>
      <c r="CL31" s="118"/>
      <c r="CM31" s="118"/>
      <c r="CN31" s="118"/>
      <c r="CO31" s="118"/>
      <c r="CP31" s="118"/>
      <c r="CQ31" s="118"/>
      <c r="CR31" s="118"/>
      <c r="CS31" s="118">
        <f>データ!AC7</f>
        <v>107.7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138.69999999999999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133</v>
      </c>
      <c r="JW31" s="120"/>
      <c r="JX31" s="120"/>
      <c r="JY31" s="120"/>
      <c r="JZ31" s="120"/>
      <c r="KA31" s="120"/>
      <c r="KB31" s="120"/>
      <c r="KC31" s="120"/>
      <c r="KD31" s="120"/>
      <c r="KE31" s="120"/>
      <c r="KF31" s="120"/>
      <c r="KG31" s="120"/>
      <c r="KH31" s="120"/>
      <c r="KI31" s="120"/>
      <c r="KJ31" s="120"/>
      <c r="KK31" s="120"/>
      <c r="KL31" s="120"/>
      <c r="KM31" s="120"/>
      <c r="KN31" s="121"/>
      <c r="KO31" s="119">
        <f>データ!DM7</f>
        <v>124.6</v>
      </c>
      <c r="KP31" s="120"/>
      <c r="KQ31" s="120"/>
      <c r="KR31" s="120"/>
      <c r="KS31" s="120"/>
      <c r="KT31" s="120"/>
      <c r="KU31" s="120"/>
      <c r="KV31" s="120"/>
      <c r="KW31" s="120"/>
      <c r="KX31" s="120"/>
      <c r="KY31" s="120"/>
      <c r="KZ31" s="120"/>
      <c r="LA31" s="120"/>
      <c r="LB31" s="120"/>
      <c r="LC31" s="120"/>
      <c r="LD31" s="120"/>
      <c r="LE31" s="120"/>
      <c r="LF31" s="120"/>
      <c r="LG31" s="121"/>
      <c r="LH31" s="119">
        <f>データ!DN7</f>
        <v>57.6</v>
      </c>
      <c r="LI31" s="120"/>
      <c r="LJ31" s="120"/>
      <c r="LK31" s="120"/>
      <c r="LL31" s="120"/>
      <c r="LM31" s="120"/>
      <c r="LN31" s="120"/>
      <c r="LO31" s="120"/>
      <c r="LP31" s="120"/>
      <c r="LQ31" s="120"/>
      <c r="LR31" s="120"/>
      <c r="LS31" s="120"/>
      <c r="LT31" s="120"/>
      <c r="LU31" s="120"/>
      <c r="LV31" s="120"/>
      <c r="LW31" s="120"/>
      <c r="LX31" s="120"/>
      <c r="LY31" s="120"/>
      <c r="LZ31" s="121"/>
      <c r="MA31" s="119">
        <f>データ!DO7</f>
        <v>42.9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32</v>
      </c>
      <c r="EM52" s="118"/>
      <c r="EN52" s="118"/>
      <c r="EO52" s="118"/>
      <c r="EP52" s="118"/>
      <c r="EQ52" s="118"/>
      <c r="ER52" s="118"/>
      <c r="ES52" s="118"/>
      <c r="ET52" s="118"/>
      <c r="EU52" s="118"/>
      <c r="EV52" s="118"/>
      <c r="EW52" s="118"/>
      <c r="EX52" s="118"/>
      <c r="EY52" s="118"/>
      <c r="EZ52" s="118"/>
      <c r="FA52" s="118"/>
      <c r="FB52" s="118"/>
      <c r="FC52" s="118"/>
      <c r="FD52" s="118"/>
      <c r="FE52" s="118">
        <f>データ!BG7</f>
        <v>27.5</v>
      </c>
      <c r="FF52" s="118"/>
      <c r="FG52" s="118"/>
      <c r="FH52" s="118"/>
      <c r="FI52" s="118"/>
      <c r="FJ52" s="118"/>
      <c r="FK52" s="118"/>
      <c r="FL52" s="118"/>
      <c r="FM52" s="118"/>
      <c r="FN52" s="118"/>
      <c r="FO52" s="118"/>
      <c r="FP52" s="118"/>
      <c r="FQ52" s="118"/>
      <c r="FR52" s="118"/>
      <c r="FS52" s="118"/>
      <c r="FT52" s="118"/>
      <c r="FU52" s="118"/>
      <c r="FV52" s="118"/>
      <c r="FW52" s="118"/>
      <c r="FX52" s="118">
        <f>データ!BH7</f>
        <v>14.9</v>
      </c>
      <c r="FY52" s="118"/>
      <c r="FZ52" s="118"/>
      <c r="GA52" s="118"/>
      <c r="GB52" s="118"/>
      <c r="GC52" s="118"/>
      <c r="GD52" s="118"/>
      <c r="GE52" s="118"/>
      <c r="GF52" s="118"/>
      <c r="GG52" s="118"/>
      <c r="GH52" s="118"/>
      <c r="GI52" s="118"/>
      <c r="GJ52" s="118"/>
      <c r="GK52" s="118"/>
      <c r="GL52" s="118"/>
      <c r="GM52" s="118"/>
      <c r="GN52" s="118"/>
      <c r="GO52" s="118"/>
      <c r="GP52" s="118"/>
      <c r="GQ52" s="118">
        <f>データ!BI7</f>
        <v>4.5999999999999996</v>
      </c>
      <c r="GR52" s="118"/>
      <c r="GS52" s="118"/>
      <c r="GT52" s="118"/>
      <c r="GU52" s="118"/>
      <c r="GV52" s="118"/>
      <c r="GW52" s="118"/>
      <c r="GX52" s="118"/>
      <c r="GY52" s="118"/>
      <c r="GZ52" s="118"/>
      <c r="HA52" s="118"/>
      <c r="HB52" s="118"/>
      <c r="HC52" s="118"/>
      <c r="HD52" s="118"/>
      <c r="HE52" s="118"/>
      <c r="HF52" s="118"/>
      <c r="HG52" s="118"/>
      <c r="HH52" s="118"/>
      <c r="HI52" s="118"/>
      <c r="HJ52" s="118">
        <f>データ!BJ7</f>
        <v>6.8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19705</v>
      </c>
      <c r="JD52" s="125"/>
      <c r="JE52" s="125"/>
      <c r="JF52" s="125"/>
      <c r="JG52" s="125"/>
      <c r="JH52" s="125"/>
      <c r="JI52" s="125"/>
      <c r="JJ52" s="125"/>
      <c r="JK52" s="125"/>
      <c r="JL52" s="125"/>
      <c r="JM52" s="125"/>
      <c r="JN52" s="125"/>
      <c r="JO52" s="125"/>
      <c r="JP52" s="125"/>
      <c r="JQ52" s="125"/>
      <c r="JR52" s="125"/>
      <c r="JS52" s="125"/>
      <c r="JT52" s="125"/>
      <c r="JU52" s="125"/>
      <c r="JV52" s="125">
        <f>データ!BR7</f>
        <v>15902</v>
      </c>
      <c r="JW52" s="125"/>
      <c r="JX52" s="125"/>
      <c r="JY52" s="125"/>
      <c r="JZ52" s="125"/>
      <c r="KA52" s="125"/>
      <c r="KB52" s="125"/>
      <c r="KC52" s="125"/>
      <c r="KD52" s="125"/>
      <c r="KE52" s="125"/>
      <c r="KF52" s="125"/>
      <c r="KG52" s="125"/>
      <c r="KH52" s="125"/>
      <c r="KI52" s="125"/>
      <c r="KJ52" s="125"/>
      <c r="KK52" s="125"/>
      <c r="KL52" s="125"/>
      <c r="KM52" s="125"/>
      <c r="KN52" s="125"/>
      <c r="KO52" s="125">
        <f>データ!BS7</f>
        <v>9254</v>
      </c>
      <c r="KP52" s="125"/>
      <c r="KQ52" s="125"/>
      <c r="KR52" s="125"/>
      <c r="KS52" s="125"/>
      <c r="KT52" s="125"/>
      <c r="KU52" s="125"/>
      <c r="KV52" s="125"/>
      <c r="KW52" s="125"/>
      <c r="KX52" s="125"/>
      <c r="KY52" s="125"/>
      <c r="KZ52" s="125"/>
      <c r="LA52" s="125"/>
      <c r="LB52" s="125"/>
      <c r="LC52" s="125"/>
      <c r="LD52" s="125"/>
      <c r="LE52" s="125"/>
      <c r="LF52" s="125"/>
      <c r="LG52" s="125"/>
      <c r="LH52" s="125">
        <f>データ!BT7</f>
        <v>1492</v>
      </c>
      <c r="LI52" s="125"/>
      <c r="LJ52" s="125"/>
      <c r="LK52" s="125"/>
      <c r="LL52" s="125"/>
      <c r="LM52" s="125"/>
      <c r="LN52" s="125"/>
      <c r="LO52" s="125"/>
      <c r="LP52" s="125"/>
      <c r="LQ52" s="125"/>
      <c r="LR52" s="125"/>
      <c r="LS52" s="125"/>
      <c r="LT52" s="125"/>
      <c r="LU52" s="125"/>
      <c r="LV52" s="125"/>
      <c r="LW52" s="125"/>
      <c r="LX52" s="125"/>
      <c r="LY52" s="125"/>
      <c r="LZ52" s="125"/>
      <c r="MA52" s="125">
        <f>データ!BU7</f>
        <v>3643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fklkDAAZhqaBJ4UkV1ow7gbGfYwBFajcjuLfYLk9BzKFvgZ+3ccIGT9vlQg4NH4WVONXV6dnhgumomnZP9WE0Q==" saltValue="W9pprkGqtG7638iefNa0s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100</v>
      </c>
      <c r="BG5" s="59" t="s">
        <v>101</v>
      </c>
      <c r="BH5" s="59" t="s">
        <v>99</v>
      </c>
      <c r="BI5" s="59" t="s">
        <v>91</v>
      </c>
      <c r="BJ5" s="59" t="s">
        <v>92</v>
      </c>
      <c r="BK5" s="59" t="s">
        <v>93</v>
      </c>
      <c r="BL5" s="59" t="s">
        <v>94</v>
      </c>
      <c r="BM5" s="59" t="s">
        <v>95</v>
      </c>
      <c r="BN5" s="59" t="s">
        <v>96</v>
      </c>
      <c r="BO5" s="59" t="s">
        <v>97</v>
      </c>
      <c r="BP5" s="59" t="s">
        <v>98</v>
      </c>
      <c r="BQ5" s="59" t="s">
        <v>88</v>
      </c>
      <c r="BR5" s="59" t="s">
        <v>89</v>
      </c>
      <c r="BS5" s="59" t="s">
        <v>90</v>
      </c>
      <c r="BT5" s="59" t="s">
        <v>102</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102</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103</v>
      </c>
      <c r="B6" s="60">
        <f>B8</f>
        <v>2020</v>
      </c>
      <c r="C6" s="60">
        <f t="shared" ref="C6:X6" si="1">C8</f>
        <v>20001</v>
      </c>
      <c r="D6" s="60">
        <f t="shared" si="1"/>
        <v>47</v>
      </c>
      <c r="E6" s="60">
        <f t="shared" si="1"/>
        <v>14</v>
      </c>
      <c r="F6" s="60">
        <f t="shared" si="1"/>
        <v>0</v>
      </c>
      <c r="G6" s="60">
        <f t="shared" si="1"/>
        <v>1</v>
      </c>
      <c r="H6" s="60" t="str">
        <f>SUBSTITUTE(H8,"　","")</f>
        <v>青森県</v>
      </c>
      <c r="I6" s="60" t="str">
        <f t="shared" si="1"/>
        <v>県営柳町駐車場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24</v>
      </c>
      <c r="S6" s="62" t="str">
        <f t="shared" si="1"/>
        <v>商業施設</v>
      </c>
      <c r="T6" s="62" t="str">
        <f t="shared" si="1"/>
        <v>無</v>
      </c>
      <c r="U6" s="63">
        <f t="shared" si="1"/>
        <v>2620</v>
      </c>
      <c r="V6" s="63">
        <f t="shared" si="1"/>
        <v>191</v>
      </c>
      <c r="W6" s="63">
        <f t="shared" si="1"/>
        <v>210</v>
      </c>
      <c r="X6" s="62" t="str">
        <f t="shared" si="1"/>
        <v>代行制</v>
      </c>
      <c r="Y6" s="64">
        <f>IF(Y8="-",NA(),Y8)</f>
        <v>80</v>
      </c>
      <c r="Z6" s="64">
        <f t="shared" ref="Z6:AH6" si="2">IF(Z8="-",NA(),Z8)</f>
        <v>134.80000000000001</v>
      </c>
      <c r="AA6" s="64">
        <f t="shared" si="2"/>
        <v>119.3</v>
      </c>
      <c r="AB6" s="64">
        <f t="shared" si="2"/>
        <v>102.8</v>
      </c>
      <c r="AC6" s="64">
        <f t="shared" si="2"/>
        <v>107.7</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32</v>
      </c>
      <c r="BG6" s="64">
        <f t="shared" ref="BG6:BO6" si="5">IF(BG8="-",NA(),BG8)</f>
        <v>27.5</v>
      </c>
      <c r="BH6" s="64">
        <f t="shared" si="5"/>
        <v>14.9</v>
      </c>
      <c r="BI6" s="64">
        <f t="shared" si="5"/>
        <v>4.5999999999999996</v>
      </c>
      <c r="BJ6" s="64">
        <f t="shared" si="5"/>
        <v>6.8</v>
      </c>
      <c r="BK6" s="64">
        <f t="shared" si="5"/>
        <v>15</v>
      </c>
      <c r="BL6" s="64">
        <f t="shared" si="5"/>
        <v>11.7</v>
      </c>
      <c r="BM6" s="64">
        <f t="shared" si="5"/>
        <v>9.6</v>
      </c>
      <c r="BN6" s="64">
        <f t="shared" si="5"/>
        <v>2.2000000000000002</v>
      </c>
      <c r="BO6" s="64">
        <f t="shared" si="5"/>
        <v>-74.8</v>
      </c>
      <c r="BP6" s="61" t="str">
        <f>IF(BP8="-","",IF(BP8="-","【-】","【"&amp;SUBSTITUTE(TEXT(BP8,"#,##0.0"),"-","△")&amp;"】"))</f>
        <v>【△65.9】</v>
      </c>
      <c r="BQ6" s="65">
        <f>IF(BQ8="-",NA(),BQ8)</f>
        <v>19705</v>
      </c>
      <c r="BR6" s="65">
        <f t="shared" ref="BR6:BZ6" si="6">IF(BR8="-",NA(),BR8)</f>
        <v>15902</v>
      </c>
      <c r="BS6" s="65">
        <f t="shared" si="6"/>
        <v>9254</v>
      </c>
      <c r="BT6" s="65">
        <f t="shared" si="6"/>
        <v>1492</v>
      </c>
      <c r="BU6" s="65">
        <f t="shared" si="6"/>
        <v>3643</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104</v>
      </c>
      <c r="CM6" s="63">
        <f t="shared" ref="CM6:CN6" si="7">CM8</f>
        <v>0</v>
      </c>
      <c r="CN6" s="63">
        <f t="shared" si="7"/>
        <v>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138.69999999999999</v>
      </c>
      <c r="DL6" s="64">
        <f t="shared" ref="DL6:DT6" si="9">IF(DL8="-",NA(),DL8)</f>
        <v>133</v>
      </c>
      <c r="DM6" s="64">
        <f t="shared" si="9"/>
        <v>124.6</v>
      </c>
      <c r="DN6" s="64">
        <f t="shared" si="9"/>
        <v>57.6</v>
      </c>
      <c r="DO6" s="64">
        <f t="shared" si="9"/>
        <v>42.9</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105</v>
      </c>
      <c r="B7" s="60">
        <f t="shared" ref="B7:X7" si="10">B8</f>
        <v>2020</v>
      </c>
      <c r="C7" s="60">
        <f t="shared" si="10"/>
        <v>20001</v>
      </c>
      <c r="D7" s="60">
        <f t="shared" si="10"/>
        <v>47</v>
      </c>
      <c r="E7" s="60">
        <f t="shared" si="10"/>
        <v>14</v>
      </c>
      <c r="F7" s="60">
        <f t="shared" si="10"/>
        <v>0</v>
      </c>
      <c r="G7" s="60">
        <f t="shared" si="10"/>
        <v>1</v>
      </c>
      <c r="H7" s="60" t="str">
        <f t="shared" si="10"/>
        <v>青森県</v>
      </c>
      <c r="I7" s="60" t="str">
        <f t="shared" si="10"/>
        <v>県営柳町駐車場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24</v>
      </c>
      <c r="S7" s="62" t="str">
        <f t="shared" si="10"/>
        <v>商業施設</v>
      </c>
      <c r="T7" s="62" t="str">
        <f t="shared" si="10"/>
        <v>無</v>
      </c>
      <c r="U7" s="63">
        <f t="shared" si="10"/>
        <v>2620</v>
      </c>
      <c r="V7" s="63">
        <f t="shared" si="10"/>
        <v>191</v>
      </c>
      <c r="W7" s="63">
        <f t="shared" si="10"/>
        <v>210</v>
      </c>
      <c r="X7" s="62" t="str">
        <f t="shared" si="10"/>
        <v>代行制</v>
      </c>
      <c r="Y7" s="64">
        <f>Y8</f>
        <v>80</v>
      </c>
      <c r="Z7" s="64">
        <f t="shared" ref="Z7:AH7" si="11">Z8</f>
        <v>134.80000000000001</v>
      </c>
      <c r="AA7" s="64">
        <f t="shared" si="11"/>
        <v>119.3</v>
      </c>
      <c r="AB7" s="64">
        <f t="shared" si="11"/>
        <v>102.8</v>
      </c>
      <c r="AC7" s="64">
        <f t="shared" si="11"/>
        <v>107.7</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32</v>
      </c>
      <c r="BG7" s="64">
        <f t="shared" ref="BG7:BO7" si="14">BG8</f>
        <v>27.5</v>
      </c>
      <c r="BH7" s="64">
        <f t="shared" si="14"/>
        <v>14.9</v>
      </c>
      <c r="BI7" s="64">
        <f t="shared" si="14"/>
        <v>4.5999999999999996</v>
      </c>
      <c r="BJ7" s="64">
        <f t="shared" si="14"/>
        <v>6.8</v>
      </c>
      <c r="BK7" s="64">
        <f t="shared" si="14"/>
        <v>15</v>
      </c>
      <c r="BL7" s="64">
        <f t="shared" si="14"/>
        <v>11.7</v>
      </c>
      <c r="BM7" s="64">
        <f t="shared" si="14"/>
        <v>9.6</v>
      </c>
      <c r="BN7" s="64">
        <f t="shared" si="14"/>
        <v>2.2000000000000002</v>
      </c>
      <c r="BO7" s="64">
        <f t="shared" si="14"/>
        <v>-74.8</v>
      </c>
      <c r="BP7" s="61"/>
      <c r="BQ7" s="65">
        <f>BQ8</f>
        <v>19705</v>
      </c>
      <c r="BR7" s="65">
        <f t="shared" ref="BR7:BZ7" si="15">BR8</f>
        <v>15902</v>
      </c>
      <c r="BS7" s="65">
        <f t="shared" si="15"/>
        <v>9254</v>
      </c>
      <c r="BT7" s="65">
        <f t="shared" si="15"/>
        <v>1492</v>
      </c>
      <c r="BU7" s="65">
        <f t="shared" si="15"/>
        <v>3643</v>
      </c>
      <c r="BV7" s="65">
        <f t="shared" si="15"/>
        <v>37773</v>
      </c>
      <c r="BW7" s="65">
        <f t="shared" si="15"/>
        <v>33351</v>
      </c>
      <c r="BX7" s="65">
        <f t="shared" si="15"/>
        <v>18755</v>
      </c>
      <c r="BY7" s="65">
        <f t="shared" si="15"/>
        <v>16100</v>
      </c>
      <c r="BZ7" s="65">
        <f t="shared" si="15"/>
        <v>4993</v>
      </c>
      <c r="CA7" s="63"/>
      <c r="CB7" s="64" t="s">
        <v>106</v>
      </c>
      <c r="CC7" s="64" t="s">
        <v>106</v>
      </c>
      <c r="CD7" s="64" t="s">
        <v>106</v>
      </c>
      <c r="CE7" s="64" t="s">
        <v>106</v>
      </c>
      <c r="CF7" s="64" t="s">
        <v>106</v>
      </c>
      <c r="CG7" s="64" t="s">
        <v>106</v>
      </c>
      <c r="CH7" s="64" t="s">
        <v>106</v>
      </c>
      <c r="CI7" s="64" t="s">
        <v>106</v>
      </c>
      <c r="CJ7" s="64" t="s">
        <v>106</v>
      </c>
      <c r="CK7" s="64" t="s">
        <v>104</v>
      </c>
      <c r="CL7" s="61"/>
      <c r="CM7" s="63">
        <f>CM8</f>
        <v>0</v>
      </c>
      <c r="CN7" s="63">
        <f>CN8</f>
        <v>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138.69999999999999</v>
      </c>
      <c r="DL7" s="64">
        <f t="shared" ref="DL7:DT7" si="17">DL8</f>
        <v>133</v>
      </c>
      <c r="DM7" s="64">
        <f t="shared" si="17"/>
        <v>124.6</v>
      </c>
      <c r="DN7" s="64">
        <f t="shared" si="17"/>
        <v>57.6</v>
      </c>
      <c r="DO7" s="64">
        <f t="shared" si="17"/>
        <v>42.9</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20001</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24</v>
      </c>
      <c r="S8" s="69" t="s">
        <v>117</v>
      </c>
      <c r="T8" s="69" t="s">
        <v>118</v>
      </c>
      <c r="U8" s="70">
        <v>2620</v>
      </c>
      <c r="V8" s="70">
        <v>191</v>
      </c>
      <c r="W8" s="70">
        <v>210</v>
      </c>
      <c r="X8" s="69" t="s">
        <v>119</v>
      </c>
      <c r="Y8" s="71">
        <v>80</v>
      </c>
      <c r="Z8" s="71">
        <v>134.80000000000001</v>
      </c>
      <c r="AA8" s="71">
        <v>119.3</v>
      </c>
      <c r="AB8" s="71">
        <v>102.8</v>
      </c>
      <c r="AC8" s="71">
        <v>107.7</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32</v>
      </c>
      <c r="BG8" s="71">
        <v>27.5</v>
      </c>
      <c r="BH8" s="71">
        <v>14.9</v>
      </c>
      <c r="BI8" s="71">
        <v>4.5999999999999996</v>
      </c>
      <c r="BJ8" s="71">
        <v>6.8</v>
      </c>
      <c r="BK8" s="71">
        <v>15</v>
      </c>
      <c r="BL8" s="71">
        <v>11.7</v>
      </c>
      <c r="BM8" s="71">
        <v>9.6</v>
      </c>
      <c r="BN8" s="71">
        <v>2.2000000000000002</v>
      </c>
      <c r="BO8" s="71">
        <v>-74.8</v>
      </c>
      <c r="BP8" s="68">
        <v>-65.900000000000006</v>
      </c>
      <c r="BQ8" s="72">
        <v>19705</v>
      </c>
      <c r="BR8" s="72">
        <v>15902</v>
      </c>
      <c r="BS8" s="72">
        <v>9254</v>
      </c>
      <c r="BT8" s="73">
        <v>1492</v>
      </c>
      <c r="BU8" s="73">
        <v>3643</v>
      </c>
      <c r="BV8" s="72">
        <v>37773</v>
      </c>
      <c r="BW8" s="72">
        <v>33351</v>
      </c>
      <c r="BX8" s="72">
        <v>18755</v>
      </c>
      <c r="BY8" s="72">
        <v>16100</v>
      </c>
      <c r="BZ8" s="72">
        <v>4993</v>
      </c>
      <c r="CA8" s="70">
        <v>3932</v>
      </c>
      <c r="CB8" s="71" t="s">
        <v>111</v>
      </c>
      <c r="CC8" s="71" t="s">
        <v>111</v>
      </c>
      <c r="CD8" s="71" t="s">
        <v>111</v>
      </c>
      <c r="CE8" s="71" t="s">
        <v>111</v>
      </c>
      <c r="CF8" s="71" t="s">
        <v>111</v>
      </c>
      <c r="CG8" s="71" t="s">
        <v>111</v>
      </c>
      <c r="CH8" s="71" t="s">
        <v>111</v>
      </c>
      <c r="CI8" s="71" t="s">
        <v>111</v>
      </c>
      <c r="CJ8" s="71" t="s">
        <v>111</v>
      </c>
      <c r="CK8" s="71" t="s">
        <v>111</v>
      </c>
      <c r="CL8" s="68" t="s">
        <v>111</v>
      </c>
      <c r="CM8" s="70">
        <v>0</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320.39999999999998</v>
      </c>
      <c r="DF8" s="71">
        <v>243</v>
      </c>
      <c r="DG8" s="71">
        <v>193.1</v>
      </c>
      <c r="DH8" s="71">
        <v>163.69999999999999</v>
      </c>
      <c r="DI8" s="71">
        <v>117.8</v>
      </c>
      <c r="DJ8" s="68">
        <v>183.4</v>
      </c>
      <c r="DK8" s="71">
        <v>138.69999999999999</v>
      </c>
      <c r="DL8" s="71">
        <v>133</v>
      </c>
      <c r="DM8" s="71">
        <v>124.6</v>
      </c>
      <c r="DN8" s="71">
        <v>57.6</v>
      </c>
      <c r="DO8" s="71">
        <v>42.9</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201user</cp:lastModifiedBy>
  <cp:lastPrinted>2022-01-24T10:47:32Z</cp:lastPrinted>
  <dcterms:created xsi:type="dcterms:W3CDTF">2021-12-17T05:59:51Z</dcterms:created>
  <dcterms:modified xsi:type="dcterms:W3CDTF">2022-01-24T10:47:34Z</dcterms:modified>
  <cp:category/>
</cp:coreProperties>
</file>