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30.223\share\ｈ-sonota\公営企業\R03\99 照会回答\040105（040128期限）【〆切128（金）】公営企業に係る経営比較分析表（令和２年度決算）の分析等について（依頼）\04 県→総務省（修正）\【済】【経営比較分析表】2020_030007_46_020工水\【経営比較分析表】2020_030007_46_020\"/>
    </mc:Choice>
  </mc:AlternateContent>
  <workbookProtection workbookAlgorithmName="SHA-512" workbookHashValue="pjOWXA5Igv++e70/eZOqCM5EkIc5zkT6jkZNDTxJARFXxKmOgVP17wSkgit0LXWL0kf1b255mu3eCXYsQpZ9qg==" workbookSaltValue="QUoesis1Qwfbdw/zi5DZZA==" workbookSpinCount="100000" lockStructure="1"/>
  <bookViews>
    <workbookView xWindow="0" yWindow="0" windowWidth="23040" windowHeight="897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RH56" i="4" s="1"/>
  <c r="DA6" i="5"/>
  <c r="CW12" i="5" s="1"/>
  <c r="CZ6" i="5"/>
  <c r="CV12" i="5" s="1"/>
  <c r="CY6" i="5"/>
  <c r="CU12" i="5" s="1"/>
  <c r="CX6" i="5"/>
  <c r="OF56" i="4" s="1"/>
  <c r="CW6" i="5"/>
  <c r="CX11" i="5" s="1"/>
  <c r="CV6" i="5"/>
  <c r="CW11" i="5" s="1"/>
  <c r="CU6" i="5"/>
  <c r="CV11" i="5" s="1"/>
  <c r="CT6" i="5"/>
  <c r="CU11" i="5" s="1"/>
  <c r="CS6" i="5"/>
  <c r="CT11" i="5" s="1"/>
  <c r="CR6" i="5"/>
  <c r="CQ6" i="5"/>
  <c r="CM12" i="5" s="1"/>
  <c r="CP6" i="5"/>
  <c r="CL12" i="5" s="1"/>
  <c r="CO6" i="5"/>
  <c r="CK12" i="5" s="1"/>
  <c r="CN6" i="5"/>
  <c r="CJ12" i="5" s="1"/>
  <c r="CM6" i="5"/>
  <c r="CI12" i="5" s="1"/>
  <c r="CL6" i="5"/>
  <c r="MN55" i="4" s="1"/>
  <c r="CK6" i="5"/>
  <c r="CL11" i="5" s="1"/>
  <c r="CJ6" i="5"/>
  <c r="CK11" i="5" s="1"/>
  <c r="CI6" i="5"/>
  <c r="CJ11" i="5" s="1"/>
  <c r="CH6" i="5"/>
  <c r="JL55" i="4" s="1"/>
  <c r="CG6" i="5"/>
  <c r="CF6" i="5"/>
  <c r="CB12" i="5" s="1"/>
  <c r="CE6" i="5"/>
  <c r="CA12" i="5" s="1"/>
  <c r="CD6" i="5"/>
  <c r="GF56" i="4"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L55" i="4" s="1"/>
  <c r="BM6" i="5"/>
  <c r="BN11" i="5" s="1"/>
  <c r="BL6" i="5"/>
  <c r="BM11" i="5" s="1"/>
  <c r="BK6" i="5"/>
  <c r="BJ6" i="5"/>
  <c r="RH33" i="4" s="1"/>
  <c r="BI6" i="5"/>
  <c r="BE12" i="5" s="1"/>
  <c r="BH6" i="5"/>
  <c r="BD12" i="5" s="1"/>
  <c r="BG6" i="5"/>
  <c r="BC12" i="5" s="1"/>
  <c r="BF6" i="5"/>
  <c r="OF33" i="4" s="1"/>
  <c r="BE6" i="5"/>
  <c r="BF11" i="5" s="1"/>
  <c r="BD6" i="5"/>
  <c r="BE11" i="5" s="1"/>
  <c r="BC6" i="5"/>
  <c r="BD11" i="5" s="1"/>
  <c r="BB6" i="5"/>
  <c r="BC11" i="5" s="1"/>
  <c r="BA6" i="5"/>
  <c r="BB11" i="5" s="1"/>
  <c r="AZ6" i="5"/>
  <c r="AY6" i="5"/>
  <c r="AU12" i="5" s="1"/>
  <c r="AX6" i="5"/>
  <c r="AT12" i="5" s="1"/>
  <c r="AW6" i="5"/>
  <c r="AS12" i="5" s="1"/>
  <c r="AV6" i="5"/>
  <c r="AR12" i="5" s="1"/>
  <c r="AU6" i="5"/>
  <c r="AQ12" i="5" s="1"/>
  <c r="AT6" i="5"/>
  <c r="MN32" i="4" s="1"/>
  <c r="AS6" i="5"/>
  <c r="AT11" i="5" s="1"/>
  <c r="AR6" i="5"/>
  <c r="AS11" i="5" s="1"/>
  <c r="AQ6" i="5"/>
  <c r="AR11" i="5" s="1"/>
  <c r="AP6" i="5"/>
  <c r="JL32" i="4" s="1"/>
  <c r="AO6" i="5"/>
  <c r="AD90" i="4" s="1"/>
  <c r="AN6" i="5"/>
  <c r="AJ12" i="5" s="1"/>
  <c r="AM6" i="5"/>
  <c r="AI12" i="5" s="1"/>
  <c r="AL6" i="5"/>
  <c r="GF33" i="4"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RA81" i="4"/>
  <c r="PZ81" i="4"/>
  <c r="OY81" i="4"/>
  <c r="NX81" i="4"/>
  <c r="MW81" i="4"/>
  <c r="KO81" i="4"/>
  <c r="JN81" i="4"/>
  <c r="IM81" i="4"/>
  <c r="HL81" i="4"/>
  <c r="GK81" i="4"/>
  <c r="EC81" i="4"/>
  <c r="DB81" i="4"/>
  <c r="CA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QN56" i="4"/>
  <c r="PT56" i="4"/>
  <c r="OZ56" i="4"/>
  <c r="MN56" i="4"/>
  <c r="LT56" i="4"/>
  <c r="KZ56" i="4"/>
  <c r="KF56" i="4"/>
  <c r="JL56" i="4"/>
  <c r="HT56" i="4"/>
  <c r="GZ56" i="4"/>
  <c r="FL56" i="4"/>
  <c r="ER56" i="4"/>
  <c r="CZ56" i="4"/>
  <c r="CF56" i="4"/>
  <c r="BL56" i="4"/>
  <c r="AR56" i="4"/>
  <c r="X56" i="4"/>
  <c r="RH55" i="4"/>
  <c r="QN55" i="4"/>
  <c r="PT55" i="4"/>
  <c r="OZ55" i="4"/>
  <c r="OF55" i="4"/>
  <c r="LT55" i="4"/>
  <c r="KZ55" i="4"/>
  <c r="KF55" i="4"/>
  <c r="HT55" i="4"/>
  <c r="GZ55" i="4"/>
  <c r="GF55" i="4"/>
  <c r="FL55" i="4"/>
  <c r="ER55" i="4"/>
  <c r="CZ55" i="4"/>
  <c r="CF55" i="4"/>
  <c r="AR55" i="4"/>
  <c r="X55" i="4"/>
  <c r="RH54" i="4"/>
  <c r="QN54" i="4"/>
  <c r="PT54" i="4"/>
  <c r="OZ54" i="4"/>
  <c r="OF54" i="4"/>
  <c r="MN54" i="4"/>
  <c r="LT54" i="4"/>
  <c r="KZ54" i="4"/>
  <c r="KF54" i="4"/>
  <c r="JL54" i="4"/>
  <c r="HT54" i="4"/>
  <c r="GZ54" i="4"/>
  <c r="GF54" i="4"/>
  <c r="FL54" i="4"/>
  <c r="ER54" i="4"/>
  <c r="CZ54" i="4"/>
  <c r="CF54" i="4"/>
  <c r="BL54" i="4"/>
  <c r="AR54" i="4"/>
  <c r="X54" i="4"/>
  <c r="QN33" i="4"/>
  <c r="PT33" i="4"/>
  <c r="OZ33" i="4"/>
  <c r="MN33" i="4"/>
  <c r="LT33" i="4"/>
  <c r="KZ33" i="4"/>
  <c r="KF33" i="4"/>
  <c r="JL33" i="4"/>
  <c r="HT33" i="4"/>
  <c r="GZ33" i="4"/>
  <c r="ER33" i="4"/>
  <c r="CZ33" i="4"/>
  <c r="CF33" i="4"/>
  <c r="BL33" i="4"/>
  <c r="AR33" i="4"/>
  <c r="X33" i="4"/>
  <c r="RH32" i="4"/>
  <c r="QN32" i="4"/>
  <c r="PT32" i="4"/>
  <c r="OZ32" i="4"/>
  <c r="OF32" i="4"/>
  <c r="LT32" i="4"/>
  <c r="KZ32" i="4"/>
  <c r="KF32" i="4"/>
  <c r="HT32" i="4"/>
  <c r="GZ32" i="4"/>
  <c r="GF32" i="4"/>
  <c r="FL32" i="4"/>
  <c r="ER32" i="4"/>
  <c r="CZ32" i="4"/>
  <c r="CF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1" i="5"/>
  <c r="AQ11" i="5"/>
  <c r="AU11" i="5"/>
  <c r="BO11" i="5"/>
  <c r="CI11" i="5"/>
  <c r="CM11" i="5"/>
  <c r="AH12" i="5"/>
  <c r="BB12" i="5"/>
  <c r="BF12" i="5"/>
  <c r="BZ12" i="5"/>
  <c r="CT12" i="5"/>
  <c r="CX12" i="5"/>
  <c r="FL33" i="4"/>
  <c r="W10" i="5"/>
  <c r="AG10" i="5"/>
  <c r="AQ10" i="5"/>
  <c r="AU10" i="5"/>
  <c r="BE10" i="5"/>
  <c r="BO10" i="5"/>
  <c r="BY10" i="5"/>
  <c r="CI10" i="5"/>
  <c r="CM10" i="5"/>
  <c r="CW10" i="5"/>
  <c r="DG10" i="5"/>
  <c r="DQ10" i="5"/>
  <c r="EA10" i="5"/>
  <c r="EE10" i="5"/>
  <c r="AZ81" i="4"/>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<sst xmlns="http://schemas.openxmlformats.org/spreadsheetml/2006/main" count="262" uniqueCount="110">
  <si>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</si>
  <si>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</si>
  <si>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</si>
  <si>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</si>
  <si>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</si>
  <si>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</si>
  <si>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</si>
  <si>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</si>
  <si>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</si>
  <si>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</si>
  <si>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</si>
  <si>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</si>
  <si>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</si>
  <si>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</si>
  <si>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</si>
  <si>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</si>
  <si>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</si>
  <si>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</si>
  <si>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</si>
  <si>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</si>
  <si>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</si>
  <si>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</si>
  <si>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</si>
  <si>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</si>
  <si>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</si>
  <si>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</si>
  <si>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</si>
  <si>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</si>
  <si>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</si>
  <si>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</si>
  <si>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</si>
  <si>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</si>
  <si>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</si>
  <si>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</si>
  <si>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</si>
  <si>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</si>
  <si>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</si>
  <si>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</si>
  <si>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</si>
  <si>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</si>
  <si>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</si>
  <si>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</si>
  <si>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</si>
  <si>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</si>
  <si>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</si>
  <si>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</si>
  <si>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</si>
  <si>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</si>
  <si>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</si>
  <si>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</si>
  <si>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</si>
  <si>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</si>
  <si>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</si>
  <si>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</si>
  <si>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</si>
  <si>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</si>
  <si>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</si>
  <si>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</si>
  <si>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</si>
  <si>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</si>
  <si>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</si>
  <si>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</si>
  <si>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</si>
  <si>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</si>
  <si>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</si>
  <si>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</si>
  <si>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</si>
  <si>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</si>
  <si>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</si>
  <si>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</si>
  <si>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</si>
  <si>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</si>
  <si>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</si>
  <si>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</si>
  <si>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</si>
  <si>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</si>
  <si>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</si>
  <si>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</si>
  <si>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</si>
  <si>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</si>
  <si>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</si>
  <si>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</si>
  <si>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</si>
  <si>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</si>
  <si>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</si>
  <si>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</si>
  <si>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</si>
  <si>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</si>
  <si>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</si>
  <si>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</si>
  <si>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</si>
  <si>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030007</t>
  </si>
  <si>
    <t>46</t>
  </si>
  <si>
    <t>02</t>
  </si>
  <si>
    <t>0</t>
  </si>
  <si>
    <t>000</t>
  </si>
  <si>
    <t>岩手県</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</si>
  <si>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</si>
  <si>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</si>
  <si>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</si>
  <si>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</si>
  <si>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</si>
  <si>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</si>
  <si>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</si>
  <si>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</si>
  <si>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</si>
  <si>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</si>
  <si>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管路は法定耐用年数に到達していない状況ですが、施設の劣化状況やアセットマネジメント計画を的確に反映しながら、計画的な修繕・改良に取り組んでいます。</t>
    <phoneticPr fontId="5"/>
  </si>
  <si>
    <t xml:space="preserve">　料金収入の減少により経常利益は減となったものの、修繕費や人件費等の減により、経常収支比率の経営目標を達成するなど、引き続き安定経営に努めているところです。
　一方で、既存施設について施設利用率が低い状況で推移していることから、令和２年３月に策定した長期経営方針（2020～2029）及び第１期中期経営計画に基づき、水需要に応じた施設規模の検討や民間ノウハウの活用など、効率的な経営のあり方の検討とともに、安定的な事業運営に取り組んでいきます。
</t>
    <phoneticPr fontId="5"/>
  </si>
  <si>
    <t xml:space="preserve">　料金収入の減少により経常収益は減となったものの、経常収支比率は100％を超え、累積欠損金も無い状況です。
　一方で、新浄水場建設に伴う建設費や建設改良費の増に伴う借入額の増額等により、流動比率の減少や企業債残高対給水収益比率が上昇するなど、経営状況は一段と厳しさを増しています。
　給水原価については、過去の設備投資が多額だったため、企業債残高や減価償却費等が高額となっており、類似団体平均値よりも高くなっている状況です。
　契約率や料金回収率の上昇については、契約企業の業容拡大の影響や ユーザー企業に対する訪問活動の強化等に取り組んだ結果となっています。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</si>
</sst>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46.41</c:v>
                </c:pt>
                <c:pt idx="1">
                  <c:v>45.77</c:v>
                </c:pt>
                <c:pt idx="2">
                  <c:v>47.47</c:v>
                </c:pt>
                <c:pt idx="3">
                  <c:v>48.22</c:v>
                </c:pt>
                <c:pt idx="4">
                  <c:v>49.96</c:v>
                </c:pt>
              </c:numCache>
            </c:numRef>
          </c:val>
          <c:extLst>
            <c:ext xmlns:c16="http://schemas.microsoft.com/office/drawing/2014/chart" uri="{C3380CC4-5D6E-409C-BE32-E72D297353CC}">
              <c16:uniqueId val="{00000000-8870-48FE-9016-78DCACE3075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55.39</c:v>
                </c:pt>
                <c:pt idx="1">
                  <c:v>55.25</c:v>
                </c:pt>
                <c:pt idx="2">
                  <c:v>57.11</c:v>
                </c:pt>
                <c:pt idx="3">
                  <c:v>57.57</c:v>
                </c:pt>
                <c:pt idx="4">
                  <c:v>57.63</c:v>
                </c:pt>
              </c:numCache>
            </c:numRef>
          </c:val>
          <c:smooth val="0"/>
          <c:extLst>
            <c:ext xmlns:c16="http://schemas.microsoft.com/office/drawing/2014/chart" uri="{C3380CC4-5D6E-409C-BE32-E72D297353CC}">
              <c16:uniqueId val="{00000001-8870-48FE-9016-78DCACE3075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4C-4E63-AD1F-576585F9312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52.25</c:v>
                </c:pt>
                <c:pt idx="1">
                  <c:v>53.3</c:v>
                </c:pt>
                <c:pt idx="2">
                  <c:v>50.25</c:v>
                </c:pt>
                <c:pt idx="3">
                  <c:v>51.91</c:v>
                </c:pt>
                <c:pt idx="4">
                  <c:v>53.86</c:v>
                </c:pt>
              </c:numCache>
            </c:numRef>
          </c:val>
          <c:smooth val="0"/>
          <c:extLst>
            <c:ext xmlns:c16="http://schemas.microsoft.com/office/drawing/2014/chart" uri="{C3380CC4-5D6E-409C-BE32-E72D297353CC}">
              <c16:uniqueId val="{00000001-784C-4E63-AD1F-576585F9312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107.09</c:v>
                </c:pt>
                <c:pt idx="1">
                  <c:v>108.57</c:v>
                </c:pt>
                <c:pt idx="2">
                  <c:v>112.98</c:v>
                </c:pt>
                <c:pt idx="3">
                  <c:v>108.01</c:v>
                </c:pt>
                <c:pt idx="4">
                  <c:v>106.84</c:v>
                </c:pt>
              </c:numCache>
            </c:numRef>
          </c:val>
          <c:extLst>
            <c:ext xmlns:c16="http://schemas.microsoft.com/office/drawing/2014/chart" uri="{C3380CC4-5D6E-409C-BE32-E72D297353CC}">
              <c16:uniqueId val="{00000000-9E99-49A0-BEA5-CC6824E3B40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116.37</c:v>
                </c:pt>
                <c:pt idx="1">
                  <c:v>117.28</c:v>
                </c:pt>
                <c:pt idx="2">
                  <c:v>116.96</c:v>
                </c:pt>
                <c:pt idx="3">
                  <c:v>117.47</c:v>
                </c:pt>
                <c:pt idx="4">
                  <c:v>115.38</c:v>
                </c:pt>
              </c:numCache>
            </c:numRef>
          </c:val>
          <c:smooth val="0"/>
          <c:extLst>
            <c:ext xmlns:c16="http://schemas.microsoft.com/office/drawing/2014/chart" uri="{C3380CC4-5D6E-409C-BE32-E72D297353CC}">
              <c16:uniqueId val="{00000001-9E99-49A0-BEA5-CC6824E3B40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1F-43AB-940B-6C97767B272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43.33</c:v>
                </c:pt>
                <c:pt idx="1">
                  <c:v>44.05</c:v>
                </c:pt>
                <c:pt idx="2">
                  <c:v>51.87</c:v>
                </c:pt>
                <c:pt idx="3">
                  <c:v>52.33</c:v>
                </c:pt>
                <c:pt idx="4">
                  <c:v>52.35</c:v>
                </c:pt>
              </c:numCache>
            </c:numRef>
          </c:val>
          <c:smooth val="0"/>
          <c:extLst>
            <c:ext xmlns:c16="http://schemas.microsoft.com/office/drawing/2014/chart" uri="{C3380CC4-5D6E-409C-BE32-E72D297353CC}">
              <c16:uniqueId val="{00000001-181F-43AB-940B-6C97767B272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3.18</c:v>
                </c:pt>
                <c:pt idx="1">
                  <c:v>3.25</c:v>
                </c:pt>
                <c:pt idx="2">
                  <c:v>0</c:v>
                </c:pt>
                <c:pt idx="3">
                  <c:v>0</c:v>
                </c:pt>
                <c:pt idx="4">
                  <c:v>0</c:v>
                </c:pt>
              </c:numCache>
            </c:numRef>
          </c:val>
          <c:extLst>
            <c:ext xmlns:c16="http://schemas.microsoft.com/office/drawing/2014/chart" uri="{C3380CC4-5D6E-409C-BE32-E72D297353CC}">
              <c16:uniqueId val="{00000000-8F93-4B0F-802B-0222189E38D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0.52</c:v>
                </c:pt>
                <c:pt idx="1">
                  <c:v>1.3</c:v>
                </c:pt>
                <c:pt idx="2">
                  <c:v>0.28000000000000003</c:v>
                </c:pt>
                <c:pt idx="3">
                  <c:v>0.77</c:v>
                </c:pt>
                <c:pt idx="4">
                  <c:v>0.24</c:v>
                </c:pt>
              </c:numCache>
            </c:numRef>
          </c:val>
          <c:smooth val="0"/>
          <c:extLst>
            <c:ext xmlns:c16="http://schemas.microsoft.com/office/drawing/2014/chart" uri="{C3380CC4-5D6E-409C-BE32-E72D297353CC}">
              <c16:uniqueId val="{00000001-8F93-4B0F-802B-0222189E38D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115.76</c:v>
                </c:pt>
                <c:pt idx="1">
                  <c:v>127.93</c:v>
                </c:pt>
                <c:pt idx="2">
                  <c:v>84</c:v>
                </c:pt>
                <c:pt idx="3">
                  <c:v>160.69999999999999</c:v>
                </c:pt>
                <c:pt idx="4">
                  <c:v>99.68</c:v>
                </c:pt>
              </c:numCache>
            </c:numRef>
          </c:val>
          <c:extLst>
            <c:ext xmlns:c16="http://schemas.microsoft.com/office/drawing/2014/chart" uri="{C3380CC4-5D6E-409C-BE32-E72D297353CC}">
              <c16:uniqueId val="{00000000-4A7E-46CE-B940-0EC348E37CA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551.42999999999995</c:v>
                </c:pt>
                <c:pt idx="1">
                  <c:v>687.99</c:v>
                </c:pt>
                <c:pt idx="2">
                  <c:v>655.75</c:v>
                </c:pt>
                <c:pt idx="3">
                  <c:v>578.19000000000005</c:v>
                </c:pt>
                <c:pt idx="4">
                  <c:v>638.35</c:v>
                </c:pt>
              </c:numCache>
            </c:numRef>
          </c:val>
          <c:smooth val="0"/>
          <c:extLst>
            <c:ext xmlns:c16="http://schemas.microsoft.com/office/drawing/2014/chart" uri="{C3380CC4-5D6E-409C-BE32-E72D297353CC}">
              <c16:uniqueId val="{00000001-4A7E-46CE-B940-0EC348E37CA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485.52</c:v>
                </c:pt>
                <c:pt idx="1">
                  <c:v>491.14</c:v>
                </c:pt>
                <c:pt idx="2">
                  <c:v>499.82</c:v>
                </c:pt>
                <c:pt idx="3">
                  <c:v>628.21</c:v>
                </c:pt>
                <c:pt idx="4">
                  <c:v>949.6</c:v>
                </c:pt>
              </c:numCache>
            </c:numRef>
          </c:val>
          <c:extLst>
            <c:ext xmlns:c16="http://schemas.microsoft.com/office/drawing/2014/chart" uri="{C3380CC4-5D6E-409C-BE32-E72D297353CC}">
              <c16:uniqueId val="{00000000-15E8-4946-952E-5349F85ED7D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216.41</c:v>
                </c:pt>
                <c:pt idx="1">
                  <c:v>208.47</c:v>
                </c:pt>
                <c:pt idx="2">
                  <c:v>193.85</c:v>
                </c:pt>
                <c:pt idx="3">
                  <c:v>204.31</c:v>
                </c:pt>
                <c:pt idx="4">
                  <c:v>214.2</c:v>
                </c:pt>
              </c:numCache>
            </c:numRef>
          </c:val>
          <c:smooth val="0"/>
          <c:extLst>
            <c:ext xmlns:c16="http://schemas.microsoft.com/office/drawing/2014/chart" uri="{C3380CC4-5D6E-409C-BE32-E72D297353CC}">
              <c16:uniqueId val="{00000001-15E8-4946-952E-5349F85ED7D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102.94</c:v>
                </c:pt>
                <c:pt idx="1">
                  <c:v>104.78</c:v>
                </c:pt>
                <c:pt idx="2">
                  <c:v>108.58</c:v>
                </c:pt>
                <c:pt idx="3">
                  <c:v>103.88</c:v>
                </c:pt>
                <c:pt idx="4">
                  <c:v>106.39</c:v>
                </c:pt>
              </c:numCache>
            </c:numRef>
          </c:val>
          <c:extLst>
            <c:ext xmlns:c16="http://schemas.microsoft.com/office/drawing/2014/chart" uri="{C3380CC4-5D6E-409C-BE32-E72D297353CC}">
              <c16:uniqueId val="{00000000-E1B1-4104-9AAC-5DD7FC598AC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105.24</c:v>
                </c:pt>
                <c:pt idx="1">
                  <c:v>105.71</c:v>
                </c:pt>
                <c:pt idx="2">
                  <c:v>105.06</c:v>
                </c:pt>
                <c:pt idx="3">
                  <c:v>106.98</c:v>
                </c:pt>
                <c:pt idx="4">
                  <c:v>103.06</c:v>
                </c:pt>
              </c:numCache>
            </c:numRef>
          </c:val>
          <c:smooth val="0"/>
          <c:extLst>
            <c:ext xmlns:c16="http://schemas.microsoft.com/office/drawing/2014/chart" uri="{C3380CC4-5D6E-409C-BE32-E72D297353CC}">
              <c16:uniqueId val="{00000001-E1B1-4104-9AAC-5DD7FC598AC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56.88</c:v>
                </c:pt>
                <c:pt idx="1">
                  <c:v>55.74</c:v>
                </c:pt>
                <c:pt idx="2">
                  <c:v>54.09</c:v>
                </c:pt>
                <c:pt idx="3">
                  <c:v>57.79</c:v>
                </c:pt>
                <c:pt idx="4">
                  <c:v>57.39</c:v>
                </c:pt>
              </c:numCache>
            </c:numRef>
          </c:val>
          <c:extLst>
            <c:ext xmlns:c16="http://schemas.microsoft.com/office/drawing/2014/chart" uri="{C3380CC4-5D6E-409C-BE32-E72D297353CC}">
              <c16:uniqueId val="{00000000-2831-444F-9419-B140A478362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26.03</c:v>
                </c:pt>
                <c:pt idx="1">
                  <c:v>25.98</c:v>
                </c:pt>
                <c:pt idx="2">
                  <c:v>26.84</c:v>
                </c:pt>
                <c:pt idx="3">
                  <c:v>26.08</c:v>
                </c:pt>
                <c:pt idx="4">
                  <c:v>26.92</c:v>
                </c:pt>
              </c:numCache>
            </c:numRef>
          </c:val>
          <c:smooth val="0"/>
          <c:extLst>
            <c:ext xmlns:c16="http://schemas.microsoft.com/office/drawing/2014/chart" uri="{C3380CC4-5D6E-409C-BE32-E72D297353CC}">
              <c16:uniqueId val="{00000001-2831-444F-9419-B140A478362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35.53</c:v>
                </c:pt>
                <c:pt idx="1">
                  <c:v>34.82</c:v>
                </c:pt>
                <c:pt idx="2">
                  <c:v>36.369999999999997</c:v>
                </c:pt>
                <c:pt idx="3">
                  <c:v>36.57</c:v>
                </c:pt>
                <c:pt idx="4">
                  <c:v>36.78</c:v>
                </c:pt>
              </c:numCache>
            </c:numRef>
          </c:val>
          <c:extLst>
            <c:ext xmlns:c16="http://schemas.microsoft.com/office/drawing/2014/chart" uri="{C3380CC4-5D6E-409C-BE32-E72D297353CC}">
              <c16:uniqueId val="{00000000-7BE8-4C53-A06B-CD58F1FFAF4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40.69</c:v>
                </c:pt>
                <c:pt idx="1">
                  <c:v>40.67</c:v>
                </c:pt>
                <c:pt idx="2">
                  <c:v>40.89</c:v>
                </c:pt>
                <c:pt idx="3">
                  <c:v>41.59</c:v>
                </c:pt>
                <c:pt idx="4">
                  <c:v>40.29</c:v>
                </c:pt>
              </c:numCache>
            </c:numRef>
          </c:val>
          <c:smooth val="0"/>
          <c:extLst>
            <c:ext xmlns:c16="http://schemas.microsoft.com/office/drawing/2014/chart" uri="{C3380CC4-5D6E-409C-BE32-E72D297353CC}">
              <c16:uniqueId val="{00000001-7BE8-4C53-A06B-CD58F1FFAF4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71.989999999999995</c:v>
                </c:pt>
                <c:pt idx="1">
                  <c:v>71.989999999999995</c:v>
                </c:pt>
                <c:pt idx="2">
                  <c:v>72.63</c:v>
                </c:pt>
                <c:pt idx="3">
                  <c:v>63.73</c:v>
                </c:pt>
                <c:pt idx="4">
                  <c:v>66.13</c:v>
                </c:pt>
              </c:numCache>
            </c:numRef>
          </c:val>
          <c:extLst>
            <c:ext xmlns:c16="http://schemas.microsoft.com/office/drawing/2014/chart" uri="{C3380CC4-5D6E-409C-BE32-E72D297353CC}">
              <c16:uniqueId val="{00000000-2ADA-4460-A738-CF49CF0C1CD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62.7</c:v>
                </c:pt>
                <c:pt idx="1">
                  <c:v>62.59</c:v>
                </c:pt>
                <c:pt idx="2">
                  <c:v>61.76</c:v>
                </c:pt>
                <c:pt idx="3">
                  <c:v>62.75</c:v>
                </c:pt>
                <c:pt idx="4">
                  <c:v>61.99</c:v>
                </c:pt>
              </c:numCache>
            </c:numRef>
          </c:val>
          <c:smooth val="0"/>
          <c:extLst>
            <c:ext xmlns:c16="http://schemas.microsoft.com/office/drawing/2014/chart" uri="{C3380CC4-5D6E-409C-BE32-E72D297353CC}">
              <c16:uniqueId val="{00000001-2ADA-4460-A738-CF49CF0C1CD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115" zoomScaleNormal="115" workbookViewId="0"/>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15">
      <c r="A5" s="2"/>
      <c r="B5" s="147" t="str">
        <f>データ!H7</f>
        <v>岩手県</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15">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54498</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中規模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2</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20044</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15">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15">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39.299999999999997</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20</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36041</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自治体職員</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109</v>
      </c>
      <c r="SN16" s="86"/>
      <c r="SO16" s="86"/>
      <c r="SP16" s="86"/>
      <c r="SQ16" s="86"/>
      <c r="SR16" s="86"/>
      <c r="SS16" s="86"/>
      <c r="ST16" s="86"/>
      <c r="SU16" s="86"/>
      <c r="SV16" s="86"/>
      <c r="SW16" s="86"/>
      <c r="SX16" s="86"/>
      <c r="SY16" s="86"/>
      <c r="SZ16" s="86"/>
      <c r="TA16" s="87"/>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15">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H28</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H29</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H30</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R01</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R02</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H28</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H29</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H30</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R01</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R02</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H28</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H29</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H30</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R01</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R02</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H28</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H29</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H30</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R01</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R02</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107.09</v>
      </c>
      <c r="Y32" s="107"/>
      <c r="Z32" s="107"/>
      <c r="AA32" s="107"/>
      <c r="AB32" s="107"/>
      <c r="AC32" s="107"/>
      <c r="AD32" s="107"/>
      <c r="AE32" s="107"/>
      <c r="AF32" s="107"/>
      <c r="AG32" s="107"/>
      <c r="AH32" s="107"/>
      <c r="AI32" s="107"/>
      <c r="AJ32" s="107"/>
      <c r="AK32" s="107"/>
      <c r="AL32" s="107"/>
      <c r="AM32" s="107"/>
      <c r="AN32" s="107"/>
      <c r="AO32" s="107"/>
      <c r="AP32" s="107"/>
      <c r="AQ32" s="108"/>
      <c r="AR32" s="106">
        <f>データ!U6</f>
        <v>108.57</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112.98</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108.01</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106.84</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115.76</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127.93</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84</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160.69999999999999</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99.68</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485.52</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491.14</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499.82</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628.21</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949.6</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116.37</v>
      </c>
      <c r="Y33" s="107"/>
      <c r="Z33" s="107"/>
      <c r="AA33" s="107"/>
      <c r="AB33" s="107"/>
      <c r="AC33" s="107"/>
      <c r="AD33" s="107"/>
      <c r="AE33" s="107"/>
      <c r="AF33" s="107"/>
      <c r="AG33" s="107"/>
      <c r="AH33" s="107"/>
      <c r="AI33" s="107"/>
      <c r="AJ33" s="107"/>
      <c r="AK33" s="107"/>
      <c r="AL33" s="107"/>
      <c r="AM33" s="107"/>
      <c r="AN33" s="107"/>
      <c r="AO33" s="107"/>
      <c r="AP33" s="107"/>
      <c r="AQ33" s="108"/>
      <c r="AR33" s="106">
        <f>データ!Z6</f>
        <v>117.28</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116.96</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117.47</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115.38</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52.25</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53.3</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50.25</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51.91</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53.86</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551.42999999999995</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687.99</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655.75</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578.19000000000005</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638.35</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216.41</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208.47</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193.85</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204.31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214.2</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15">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107</v>
      </c>
      <c r="SN48" s="86"/>
      <c r="SO48" s="86"/>
      <c r="SP48" s="86"/>
      <c r="SQ48" s="86"/>
      <c r="SR48" s="86"/>
      <c r="SS48" s="86"/>
      <c r="ST48" s="86"/>
      <c r="SU48" s="86"/>
      <c r="SV48" s="86"/>
      <c r="SW48" s="86"/>
      <c r="SX48" s="86"/>
      <c r="SY48" s="86"/>
      <c r="SZ48" s="86"/>
      <c r="TA48" s="87"/>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15">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H28</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H29</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H30</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R01</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R02</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H28</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H29</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H30</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R01</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R02</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H28</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H29</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H30</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R01</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R02</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H28</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H29</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H30</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R01</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R02</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102.94</v>
      </c>
      <c r="Y55" s="107"/>
      <c r="Z55" s="107"/>
      <c r="AA55" s="107"/>
      <c r="AB55" s="107"/>
      <c r="AC55" s="107"/>
      <c r="AD55" s="107"/>
      <c r="AE55" s="107"/>
      <c r="AF55" s="107"/>
      <c r="AG55" s="107"/>
      <c r="AH55" s="107"/>
      <c r="AI55" s="107"/>
      <c r="AJ55" s="107"/>
      <c r="AK55" s="107"/>
      <c r="AL55" s="107"/>
      <c r="AM55" s="107"/>
      <c r="AN55" s="107"/>
      <c r="AO55" s="107"/>
      <c r="AP55" s="107"/>
      <c r="AQ55" s="108"/>
      <c r="AR55" s="106">
        <f>データ!BM6</f>
        <v>104.78</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108.58</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103.88</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106.39</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56.88</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55.74</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54.09</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57.79</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57.39</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35.53</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34.82</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36.369999999999997</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36.57</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36.78</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71.989999999999995</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71.989999999999995</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72.63</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63.73</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66.13</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105.24</v>
      </c>
      <c r="Y56" s="107"/>
      <c r="Z56" s="107"/>
      <c r="AA56" s="107"/>
      <c r="AB56" s="107"/>
      <c r="AC56" s="107"/>
      <c r="AD56" s="107"/>
      <c r="AE56" s="107"/>
      <c r="AF56" s="107"/>
      <c r="AG56" s="107"/>
      <c r="AH56" s="107"/>
      <c r="AI56" s="107"/>
      <c r="AJ56" s="107"/>
      <c r="AK56" s="107"/>
      <c r="AL56" s="107"/>
      <c r="AM56" s="107"/>
      <c r="AN56" s="107"/>
      <c r="AO56" s="107"/>
      <c r="AP56" s="107"/>
      <c r="AQ56" s="108"/>
      <c r="AR56" s="106">
        <f>データ!BR6</f>
        <v>105.71</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105.06</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106.98</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103.06</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26.03</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25.98</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26.84</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26.08</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26.92</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40.69</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40.67</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40.89</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41.59</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40.29</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62.7</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62.59</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61.76</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62.75</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61.99</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15">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108</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H28</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H29</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H30</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R01</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R02</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H28</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H29</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H30</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R01</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R02</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H28</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H29</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H30</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R01</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R02</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3" t="s">
        <v>23</v>
      </c>
      <c r="M80" s="73"/>
      <c r="N80" s="73"/>
      <c r="O80" s="73"/>
      <c r="P80" s="73"/>
      <c r="Q80" s="73"/>
      <c r="R80" s="73"/>
      <c r="S80" s="73"/>
      <c r="T80" s="73"/>
      <c r="U80" s="73"/>
      <c r="V80" s="73"/>
      <c r="W80" s="73"/>
      <c r="X80" s="73"/>
      <c r="Y80" s="72">
        <f>データ!DD6</f>
        <v>46.41</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45.77</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47.47</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48.22</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49.96</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f>データ!DO6</f>
        <v>0</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0</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0</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0</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0</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f>データ!DZ6</f>
        <v>3.18</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3.25</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3" t="s">
        <v>24</v>
      </c>
      <c r="M81" s="73"/>
      <c r="N81" s="73"/>
      <c r="O81" s="73"/>
      <c r="P81" s="73"/>
      <c r="Q81" s="73"/>
      <c r="R81" s="73"/>
      <c r="S81" s="73"/>
      <c r="T81" s="73"/>
      <c r="U81" s="73"/>
      <c r="V81" s="73"/>
      <c r="W81" s="73"/>
      <c r="X81" s="73"/>
      <c r="Y81" s="72">
        <f>データ!DI6</f>
        <v>55.39</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55.25</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57.11</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57.57</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57.63</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f>データ!DT6</f>
        <v>43.33</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44.05</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51.87</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52.33</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52.35</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f>データ!EE6</f>
        <v>0.52</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1.3</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0.28000000000000003</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0.77</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0.24</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37</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38</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39</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7" t="str">
        <f>データ!AD6</f>
        <v>【118.49】</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【19.58】</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【436.32】</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【238.21】</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【113.30】</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【18.87】</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【53.39】</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67" t="str">
        <f>データ!DC6</f>
        <v>【76.89】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67" t="str">
        <f>データ!DN6</f>
        <v>【59.52】</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67" t="str">
        <f>データ!DY6</f>
        <v>【49.06】</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67" t="str">
        <f>データ!EJ6</f>
        <v>【0.39】</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hHDPqWpqst6KKhxfz2clWm+iqONd+4yzZLd9pshqWjAZkmoEP6bQn4DNq3J1CGOGRl50NInoWtXrZFpHzSf26w==" saltValue="/Lc4k6UV0vWIO0dVtLIS4g=="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40</v>
      </c>
    </row>
    <row r="2" spans="1:140" x14ac:dyDescent="0.15">
      <c r="A2" s="45" t="s">
        <v>41</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42</v>
      </c>
      <c r="B3" s="46" t="s">
        <v>43</v>
      </c>
      <c r="C3" s="46" t="s">
        <v>44</v>
      </c>
      <c r="D3" s="46" t="s">
        <v>45</v>
      </c>
      <c r="E3" s="46" t="s">
        <v>46</v>
      </c>
      <c r="F3" s="46" t="s">
        <v>47</v>
      </c>
      <c r="G3" s="46" t="s">
        <v>48</v>
      </c>
      <c r="H3" s="154" t="s">
        <v>49</v>
      </c>
      <c r="I3" s="155"/>
      <c r="J3" s="155"/>
      <c r="K3" s="155"/>
      <c r="L3" s="155"/>
      <c r="M3" s="155"/>
      <c r="N3" s="155"/>
      <c r="O3" s="155"/>
      <c r="P3" s="155"/>
      <c r="Q3" s="155"/>
      <c r="R3" s="155"/>
      <c r="S3" s="155"/>
      <c r="T3" s="158" t="s">
        <v>50</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51</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52</v>
      </c>
      <c r="B4" s="47"/>
      <c r="C4" s="47"/>
      <c r="D4" s="47"/>
      <c r="E4" s="47"/>
      <c r="F4" s="47"/>
      <c r="G4" s="47"/>
      <c r="H4" s="156"/>
      <c r="I4" s="157"/>
      <c r="J4" s="157"/>
      <c r="K4" s="157"/>
      <c r="L4" s="157"/>
      <c r="M4" s="157"/>
      <c r="N4" s="157"/>
      <c r="O4" s="157"/>
      <c r="P4" s="157"/>
      <c r="Q4" s="157"/>
      <c r="R4" s="157"/>
      <c r="S4" s="157"/>
      <c r="T4" s="153" t="s">
        <v>53</v>
      </c>
      <c r="U4" s="153"/>
      <c r="V4" s="153"/>
      <c r="W4" s="153"/>
      <c r="X4" s="153"/>
      <c r="Y4" s="153"/>
      <c r="Z4" s="153"/>
      <c r="AA4" s="153"/>
      <c r="AB4" s="153"/>
      <c r="AC4" s="153"/>
      <c r="AD4" s="153"/>
      <c r="AE4" s="153" t="s">
        <v>54</v>
      </c>
      <c r="AF4" s="153"/>
      <c r="AG4" s="153"/>
      <c r="AH4" s="153"/>
      <c r="AI4" s="153"/>
      <c r="AJ4" s="153"/>
      <c r="AK4" s="153"/>
      <c r="AL4" s="153"/>
      <c r="AM4" s="153"/>
      <c r="AN4" s="153"/>
      <c r="AO4" s="153"/>
      <c r="AP4" s="153" t="s">
        <v>55</v>
      </c>
      <c r="AQ4" s="153"/>
      <c r="AR4" s="153"/>
      <c r="AS4" s="153"/>
      <c r="AT4" s="153"/>
      <c r="AU4" s="153"/>
      <c r="AV4" s="153"/>
      <c r="AW4" s="153"/>
      <c r="AX4" s="153"/>
      <c r="AY4" s="153"/>
      <c r="AZ4" s="153"/>
      <c r="BA4" s="153" t="s">
        <v>56</v>
      </c>
      <c r="BB4" s="153"/>
      <c r="BC4" s="153"/>
      <c r="BD4" s="153"/>
      <c r="BE4" s="153"/>
      <c r="BF4" s="153"/>
      <c r="BG4" s="153"/>
      <c r="BH4" s="153"/>
      <c r="BI4" s="153"/>
      <c r="BJ4" s="153"/>
      <c r="BK4" s="153"/>
      <c r="BL4" s="153" t="s">
        <v>57</v>
      </c>
      <c r="BM4" s="153"/>
      <c r="BN4" s="153"/>
      <c r="BO4" s="153"/>
      <c r="BP4" s="153"/>
      <c r="BQ4" s="153"/>
      <c r="BR4" s="153"/>
      <c r="BS4" s="153"/>
      <c r="BT4" s="153"/>
      <c r="BU4" s="153"/>
      <c r="BV4" s="153"/>
      <c r="BW4" s="153" t="s">
        <v>58</v>
      </c>
      <c r="BX4" s="153"/>
      <c r="BY4" s="153"/>
      <c r="BZ4" s="153"/>
      <c r="CA4" s="153"/>
      <c r="CB4" s="153"/>
      <c r="CC4" s="153"/>
      <c r="CD4" s="153"/>
      <c r="CE4" s="153"/>
      <c r="CF4" s="153"/>
      <c r="CG4" s="153"/>
      <c r="CH4" s="153" t="s">
        <v>59</v>
      </c>
      <c r="CI4" s="153"/>
      <c r="CJ4" s="153"/>
      <c r="CK4" s="153"/>
      <c r="CL4" s="153"/>
      <c r="CM4" s="153"/>
      <c r="CN4" s="153"/>
      <c r="CO4" s="153"/>
      <c r="CP4" s="153"/>
      <c r="CQ4" s="153"/>
      <c r="CR4" s="153"/>
      <c r="CS4" s="153" t="s">
        <v>60</v>
      </c>
      <c r="CT4" s="153"/>
      <c r="CU4" s="153"/>
      <c r="CV4" s="153"/>
      <c r="CW4" s="153"/>
      <c r="CX4" s="153"/>
      <c r="CY4" s="153"/>
      <c r="CZ4" s="153"/>
      <c r="DA4" s="153"/>
      <c r="DB4" s="153"/>
      <c r="DC4" s="153"/>
      <c r="DD4" s="153" t="s">
        <v>61</v>
      </c>
      <c r="DE4" s="153"/>
      <c r="DF4" s="153"/>
      <c r="DG4" s="153"/>
      <c r="DH4" s="153"/>
      <c r="DI4" s="153"/>
      <c r="DJ4" s="153"/>
      <c r="DK4" s="153"/>
      <c r="DL4" s="153"/>
      <c r="DM4" s="153"/>
      <c r="DN4" s="153"/>
      <c r="DO4" s="153" t="s">
        <v>62</v>
      </c>
      <c r="DP4" s="153"/>
      <c r="DQ4" s="153"/>
      <c r="DR4" s="153"/>
      <c r="DS4" s="153"/>
      <c r="DT4" s="153"/>
      <c r="DU4" s="153"/>
      <c r="DV4" s="153"/>
      <c r="DW4" s="153"/>
      <c r="DX4" s="153"/>
      <c r="DY4" s="153"/>
      <c r="DZ4" s="153" t="s">
        <v>63</v>
      </c>
      <c r="EA4" s="153"/>
      <c r="EB4" s="153"/>
      <c r="EC4" s="153"/>
      <c r="ED4" s="153"/>
      <c r="EE4" s="153"/>
      <c r="EF4" s="153"/>
      <c r="EG4" s="153"/>
      <c r="EH4" s="153"/>
      <c r="EI4" s="153"/>
      <c r="EJ4" s="153"/>
    </row>
    <row r="5" spans="1:140" x14ac:dyDescent="0.15">
      <c r="A5" s="45" t="s">
        <v>64</v>
      </c>
      <c r="B5" s="48"/>
      <c r="C5" s="48"/>
      <c r="D5" s="48"/>
      <c r="E5" s="48"/>
      <c r="F5" s="48"/>
      <c r="G5" s="48"/>
      <c r="H5" s="49" t="s">
        <v>65</v>
      </c>
      <c r="I5" s="49" t="s">
        <v>66</v>
      </c>
      <c r="J5" s="49" t="s">
        <v>67</v>
      </c>
      <c r="K5" s="49" t="s">
        <v>68</v>
      </c>
      <c r="L5" s="49" t="s">
        <v>69</v>
      </c>
      <c r="M5" s="49" t="s">
        <v>70</v>
      </c>
      <c r="N5" s="49" t="s">
        <v>71</v>
      </c>
      <c r="O5" s="49" t="s">
        <v>72</v>
      </c>
      <c r="P5" s="49" t="s">
        <v>73</v>
      </c>
      <c r="Q5" s="49" t="s">
        <v>74</v>
      </c>
      <c r="R5" s="49" t="s">
        <v>75</v>
      </c>
      <c r="S5" s="49" t="s">
        <v>76</v>
      </c>
      <c r="T5" s="49" t="s">
        <v>77</v>
      </c>
      <c r="U5" s="49" t="s">
        <v>78</v>
      </c>
      <c r="V5" s="49" t="s">
        <v>79</v>
      </c>
      <c r="W5" s="49" t="s">
        <v>80</v>
      </c>
      <c r="X5" s="49" t="s">
        <v>81</v>
      </c>
      <c r="Y5" s="49" t="s">
        <v>82</v>
      </c>
      <c r="Z5" s="49" t="s">
        <v>83</v>
      </c>
      <c r="AA5" s="49" t="s">
        <v>84</v>
      </c>
      <c r="AB5" s="49" t="s">
        <v>85</v>
      </c>
      <c r="AC5" s="49" t="s">
        <v>86</v>
      </c>
      <c r="AD5" s="49" t="s">
        <v>87</v>
      </c>
      <c r="AE5" s="49" t="s">
        <v>77</v>
      </c>
      <c r="AF5" s="49" t="s">
        <v>78</v>
      </c>
      <c r="AG5" s="49" t="s">
        <v>79</v>
      </c>
      <c r="AH5" s="49" t="s">
        <v>80</v>
      </c>
      <c r="AI5" s="49" t="s">
        <v>81</v>
      </c>
      <c r="AJ5" s="49" t="s">
        <v>82</v>
      </c>
      <c r="AK5" s="49" t="s">
        <v>83</v>
      </c>
      <c r="AL5" s="49" t="s">
        <v>84</v>
      </c>
      <c r="AM5" s="49" t="s">
        <v>85</v>
      </c>
      <c r="AN5" s="49" t="s">
        <v>86</v>
      </c>
      <c r="AO5" s="49" t="s">
        <v>88</v>
      </c>
      <c r="AP5" s="49" t="s">
        <v>77</v>
      </c>
      <c r="AQ5" s="49" t="s">
        <v>78</v>
      </c>
      <c r="AR5" s="49" t="s">
        <v>79</v>
      </c>
      <c r="AS5" s="49" t="s">
        <v>80</v>
      </c>
      <c r="AT5" s="49" t="s">
        <v>81</v>
      </c>
      <c r="AU5" s="49" t="s">
        <v>82</v>
      </c>
      <c r="AV5" s="49" t="s">
        <v>83</v>
      </c>
      <c r="AW5" s="49" t="s">
        <v>84</v>
      </c>
      <c r="AX5" s="49" t="s">
        <v>85</v>
      </c>
      <c r="AY5" s="49" t="s">
        <v>86</v>
      </c>
      <c r="AZ5" s="49" t="s">
        <v>88</v>
      </c>
      <c r="BA5" s="49" t="s">
        <v>77</v>
      </c>
      <c r="BB5" s="49" t="s">
        <v>78</v>
      </c>
      <c r="BC5" s="49" t="s">
        <v>79</v>
      </c>
      <c r="BD5" s="49" t="s">
        <v>80</v>
      </c>
      <c r="BE5" s="49" t="s">
        <v>81</v>
      </c>
      <c r="BF5" s="49" t="s">
        <v>82</v>
      </c>
      <c r="BG5" s="49" t="s">
        <v>83</v>
      </c>
      <c r="BH5" s="49" t="s">
        <v>84</v>
      </c>
      <c r="BI5" s="49" t="s">
        <v>85</v>
      </c>
      <c r="BJ5" s="49" t="s">
        <v>86</v>
      </c>
      <c r="BK5" s="49" t="s">
        <v>88</v>
      </c>
      <c r="BL5" s="49" t="s">
        <v>77</v>
      </c>
      <c r="BM5" s="49" t="s">
        <v>78</v>
      </c>
      <c r="BN5" s="49" t="s">
        <v>79</v>
      </c>
      <c r="BO5" s="49" t="s">
        <v>80</v>
      </c>
      <c r="BP5" s="49" t="s">
        <v>81</v>
      </c>
      <c r="BQ5" s="49" t="s">
        <v>82</v>
      </c>
      <c r="BR5" s="49" t="s">
        <v>83</v>
      </c>
      <c r="BS5" s="49" t="s">
        <v>84</v>
      </c>
      <c r="BT5" s="49" t="s">
        <v>85</v>
      </c>
      <c r="BU5" s="49" t="s">
        <v>86</v>
      </c>
      <c r="BV5" s="49" t="s">
        <v>88</v>
      </c>
      <c r="BW5" s="49" t="s">
        <v>77</v>
      </c>
      <c r="BX5" s="49" t="s">
        <v>78</v>
      </c>
      <c r="BY5" s="49" t="s">
        <v>79</v>
      </c>
      <c r="BZ5" s="49" t="s">
        <v>80</v>
      </c>
      <c r="CA5" s="49" t="s">
        <v>81</v>
      </c>
      <c r="CB5" s="49" t="s">
        <v>82</v>
      </c>
      <c r="CC5" s="49" t="s">
        <v>83</v>
      </c>
      <c r="CD5" s="49" t="s">
        <v>84</v>
      </c>
      <c r="CE5" s="49" t="s">
        <v>85</v>
      </c>
      <c r="CF5" s="49" t="s">
        <v>86</v>
      </c>
      <c r="CG5" s="49" t="s">
        <v>88</v>
      </c>
      <c r="CH5" s="49" t="s">
        <v>77</v>
      </c>
      <c r="CI5" s="49" t="s">
        <v>78</v>
      </c>
      <c r="CJ5" s="49" t="s">
        <v>79</v>
      </c>
      <c r="CK5" s="49" t="s">
        <v>80</v>
      </c>
      <c r="CL5" s="49" t="s">
        <v>81</v>
      </c>
      <c r="CM5" s="49" t="s">
        <v>82</v>
      </c>
      <c r="CN5" s="49" t="s">
        <v>83</v>
      </c>
      <c r="CO5" s="49" t="s">
        <v>84</v>
      </c>
      <c r="CP5" s="49" t="s">
        <v>85</v>
      </c>
      <c r="CQ5" s="49" t="s">
        <v>86</v>
      </c>
      <c r="CR5" s="49" t="s">
        <v>88</v>
      </c>
      <c r="CS5" s="49" t="s">
        <v>77</v>
      </c>
      <c r="CT5" s="49" t="s">
        <v>78</v>
      </c>
      <c r="CU5" s="49" t="s">
        <v>79</v>
      </c>
      <c r="CV5" s="49" t="s">
        <v>80</v>
      </c>
      <c r="CW5" s="49" t="s">
        <v>81</v>
      </c>
      <c r="CX5" s="49" t="s">
        <v>82</v>
      </c>
      <c r="CY5" s="49" t="s">
        <v>83</v>
      </c>
      <c r="CZ5" s="49" t="s">
        <v>84</v>
      </c>
      <c r="DA5" s="49" t="s">
        <v>85</v>
      </c>
      <c r="DB5" s="49" t="s">
        <v>86</v>
      </c>
      <c r="DC5" s="49" t="s">
        <v>88</v>
      </c>
      <c r="DD5" s="49" t="s">
        <v>77</v>
      </c>
      <c r="DE5" s="49" t="s">
        <v>78</v>
      </c>
      <c r="DF5" s="49" t="s">
        <v>79</v>
      </c>
      <c r="DG5" s="49" t="s">
        <v>80</v>
      </c>
      <c r="DH5" s="49" t="s">
        <v>81</v>
      </c>
      <c r="DI5" s="49" t="s">
        <v>82</v>
      </c>
      <c r="DJ5" s="49" t="s">
        <v>83</v>
      </c>
      <c r="DK5" s="49" t="s">
        <v>84</v>
      </c>
      <c r="DL5" s="49" t="s">
        <v>85</v>
      </c>
      <c r="DM5" s="49" t="s">
        <v>86</v>
      </c>
      <c r="DN5" s="49" t="s">
        <v>88</v>
      </c>
      <c r="DO5" s="49" t="s">
        <v>77</v>
      </c>
      <c r="DP5" s="49" t="s">
        <v>78</v>
      </c>
      <c r="DQ5" s="49" t="s">
        <v>79</v>
      </c>
      <c r="DR5" s="49" t="s">
        <v>80</v>
      </c>
      <c r="DS5" s="49" t="s">
        <v>81</v>
      </c>
      <c r="DT5" s="49" t="s">
        <v>82</v>
      </c>
      <c r="DU5" s="49" t="s">
        <v>83</v>
      </c>
      <c r="DV5" s="49" t="s">
        <v>84</v>
      </c>
      <c r="DW5" s="49" t="s">
        <v>85</v>
      </c>
      <c r="DX5" s="49" t="s">
        <v>86</v>
      </c>
      <c r="DY5" s="49" t="s">
        <v>88</v>
      </c>
      <c r="DZ5" s="49" t="s">
        <v>77</v>
      </c>
      <c r="EA5" s="49" t="s">
        <v>78</v>
      </c>
      <c r="EB5" s="49" t="s">
        <v>79</v>
      </c>
      <c r="EC5" s="49" t="s">
        <v>80</v>
      </c>
      <c r="ED5" s="49" t="s">
        <v>81</v>
      </c>
      <c r="EE5" s="49" t="s">
        <v>82</v>
      </c>
      <c r="EF5" s="49" t="s">
        <v>83</v>
      </c>
      <c r="EG5" s="49" t="s">
        <v>84</v>
      </c>
      <c r="EH5" s="49" t="s">
        <v>85</v>
      </c>
      <c r="EI5" s="49" t="s">
        <v>86</v>
      </c>
      <c r="EJ5" s="49" t="s">
        <v>88</v>
      </c>
    </row>
    <row r="6" spans="1:140" s="53" customFormat="1" x14ac:dyDescent="0.15">
      <c r="A6" s="45" t="s">
        <v>89</v>
      </c>
      <c r="B6" s="50"/>
      <c r="C6" s="50"/>
      <c r="D6" s="50"/>
      <c r="E6" s="50"/>
      <c r="F6" s="50"/>
      <c r="G6" s="50"/>
      <c r="H6" s="50"/>
      <c r="I6" s="50"/>
      <c r="J6" s="50"/>
      <c r="K6" s="50"/>
      <c r="L6" s="50"/>
      <c r="M6" s="50"/>
      <c r="N6" s="50"/>
      <c r="O6" s="50"/>
      <c r="P6" s="50"/>
      <c r="Q6" s="51"/>
      <c r="R6" s="50"/>
      <c r="S6" s="50"/>
      <c r="T6" s="52">
        <f t="shared" ref="T6:CE6" si="3">T7</f>
        <v>107.09</v>
      </c>
      <c r="U6" s="52">
        <f>U7</f>
        <v>108.57</v>
      </c>
      <c r="V6" s="52">
        <f>V7</f>
        <v>112.98</v>
      </c>
      <c r="W6" s="52">
        <f>W7</f>
        <v>108.01</v>
      </c>
      <c r="X6" s="52">
        <f t="shared" si="3"/>
        <v>106.84</v>
      </c>
      <c r="Y6" s="52">
        <f t="shared" si="3"/>
        <v>116.37</v>
      </c>
      <c r="Z6" s="52">
        <f t="shared" si="3"/>
        <v>117.28</v>
      </c>
      <c r="AA6" s="52">
        <f t="shared" si="3"/>
        <v>116.96</v>
      </c>
      <c r="AB6" s="52">
        <f t="shared" si="3"/>
        <v>117.47</v>
      </c>
      <c r="AC6" s="52">
        <f t="shared" si="3"/>
        <v>115.38</v>
      </c>
      <c r="AD6" s="50" t="str">
        <f>IF(AD7="-","【-】","【"&amp;SUBSTITUTE(TEXT(AD7,"#,##0.00"),"-","△")&amp;"】")</f>
        <v>【118.49】</v>
      </c>
      <c r="AE6" s="52">
        <f t="shared" si="3"/>
        <v>0</v>
      </c>
      <c r="AF6" s="52">
        <f>AF7</f>
        <v>0</v>
      </c>
      <c r="AG6" s="52">
        <f>AG7</f>
        <v>0</v>
      </c>
      <c r="AH6" s="52">
        <f>AH7</f>
        <v>0</v>
      </c>
      <c r="AI6" s="52">
        <f t="shared" si="3"/>
        <v>0</v>
      </c>
      <c r="AJ6" s="52">
        <f t="shared" si="3"/>
        <v>52.25</v>
      </c>
      <c r="AK6" s="52">
        <f t="shared" si="3"/>
        <v>53.3</v>
      </c>
      <c r="AL6" s="52">
        <f t="shared" si="3"/>
        <v>50.25</v>
      </c>
      <c r="AM6" s="52">
        <f t="shared" si="3"/>
        <v>51.91</v>
      </c>
      <c r="AN6" s="52">
        <f t="shared" si="3"/>
        <v>53.86</v>
      </c>
      <c r="AO6" s="50" t="str">
        <f>IF(AO7="-","【-】","【"&amp;SUBSTITUTE(TEXT(AO7,"#,##0.00"),"-","△")&amp;"】")</f>
        <v>【19.58】</v>
      </c>
      <c r="AP6" s="52">
        <f t="shared" si="3"/>
        <v>115.76</v>
      </c>
      <c r="AQ6" s="52">
        <f>AQ7</f>
        <v>127.93</v>
      </c>
      <c r="AR6" s="52">
        <f>AR7</f>
        <v>84</v>
      </c>
      <c r="AS6" s="52">
        <f>AS7</f>
        <v>160.69999999999999</v>
      </c>
      <c r="AT6" s="52">
        <f t="shared" si="3"/>
        <v>99.68</v>
      </c>
      <c r="AU6" s="52">
        <f t="shared" si="3"/>
        <v>551.42999999999995</v>
      </c>
      <c r="AV6" s="52">
        <f t="shared" si="3"/>
        <v>687.99</v>
      </c>
      <c r="AW6" s="52">
        <f t="shared" si="3"/>
        <v>655.75</v>
      </c>
      <c r="AX6" s="52">
        <f t="shared" si="3"/>
        <v>578.19000000000005</v>
      </c>
      <c r="AY6" s="52">
        <f t="shared" si="3"/>
        <v>638.35</v>
      </c>
      <c r="AZ6" s="50" t="str">
        <f>IF(AZ7="-","【-】","【"&amp;SUBSTITUTE(TEXT(AZ7,"#,##0.00"),"-","△")&amp;"】")</f>
        <v>【436.32】</v>
      </c>
      <c r="BA6" s="52">
        <f t="shared" si="3"/>
        <v>485.52</v>
      </c>
      <c r="BB6" s="52">
        <f>BB7</f>
        <v>491.14</v>
      </c>
      <c r="BC6" s="52">
        <f>BC7</f>
        <v>499.82</v>
      </c>
      <c r="BD6" s="52">
        <f>BD7</f>
        <v>628.21</v>
      </c>
      <c r="BE6" s="52">
        <f t="shared" si="3"/>
        <v>949.6</v>
      </c>
      <c r="BF6" s="52">
        <f t="shared" si="3"/>
        <v>216.41</v>
      </c>
      <c r="BG6" s="52">
        <f t="shared" si="3"/>
        <v>208.47</v>
      </c>
      <c r="BH6" s="52">
        <f t="shared" si="3"/>
        <v>193.85</v>
      </c>
      <c r="BI6" s="52">
        <f t="shared" si="3"/>
        <v>204.31</v>
      </c>
      <c r="BJ6" s="52">
        <f t="shared" si="3"/>
        <v>214.2</v>
      </c>
      <c r="BK6" s="50" t="str">
        <f>IF(BK7="-","【-】","【"&amp;SUBSTITUTE(TEXT(BK7,"#,##0.00"),"-","△")&amp;"】")</f>
        <v>【238.21】</v>
      </c>
      <c r="BL6" s="52">
        <f t="shared" si="3"/>
        <v>102.94</v>
      </c>
      <c r="BM6" s="52">
        <f>BM7</f>
        <v>104.78</v>
      </c>
      <c r="BN6" s="52">
        <f>BN7</f>
        <v>108.58</v>
      </c>
      <c r="BO6" s="52">
        <f>BO7</f>
        <v>103.88</v>
      </c>
      <c r="BP6" s="52">
        <f t="shared" si="3"/>
        <v>106.39</v>
      </c>
      <c r="BQ6" s="52">
        <f t="shared" si="3"/>
        <v>105.24</v>
      </c>
      <c r="BR6" s="52">
        <f t="shared" si="3"/>
        <v>105.71</v>
      </c>
      <c r="BS6" s="52">
        <f t="shared" si="3"/>
        <v>105.06</v>
      </c>
      <c r="BT6" s="52">
        <f t="shared" si="3"/>
        <v>106.98</v>
      </c>
      <c r="BU6" s="52">
        <f t="shared" si="3"/>
        <v>103.06</v>
      </c>
      <c r="BV6" s="50" t="str">
        <f>IF(BV7="-","【-】","【"&amp;SUBSTITUTE(TEXT(BV7,"#,##0.00"),"-","△")&amp;"】")</f>
        <v>【113.30】</v>
      </c>
      <c r="BW6" s="52">
        <f t="shared" si="3"/>
        <v>56.88</v>
      </c>
      <c r="BX6" s="52">
        <f>BX7</f>
        <v>55.74</v>
      </c>
      <c r="BY6" s="52">
        <f>BY7</f>
        <v>54.09</v>
      </c>
      <c r="BZ6" s="52">
        <f>BZ7</f>
        <v>57.79</v>
      </c>
      <c r="CA6" s="52">
        <f t="shared" si="3"/>
        <v>57.39</v>
      </c>
      <c r="CB6" s="52">
        <f t="shared" si="3"/>
        <v>26.03</v>
      </c>
      <c r="CC6" s="52">
        <f t="shared" si="3"/>
        <v>25.98</v>
      </c>
      <c r="CD6" s="52">
        <f t="shared" si="3"/>
        <v>26.84</v>
      </c>
      <c r="CE6" s="52">
        <f t="shared" si="3"/>
        <v>26.08</v>
      </c>
      <c r="CF6" s="52">
        <f t="shared" ref="CF6" si="4">CF7</f>
        <v>26.92</v>
      </c>
      <c r="CG6" s="50" t="str">
        <f>IF(CG7="-","【-】","【"&amp;SUBSTITUTE(TEXT(CG7,"#,##0.00"),"-","△")&amp;"】")</f>
        <v>【18.87】</v>
      </c>
      <c r="CH6" s="52">
        <f t="shared" ref="CH6:CQ6" si="5">CH7</f>
        <v>35.53</v>
      </c>
      <c r="CI6" s="52">
        <f>CI7</f>
        <v>34.82</v>
      </c>
      <c r="CJ6" s="52">
        <f>CJ7</f>
        <v>36.369999999999997</v>
      </c>
      <c r="CK6" s="52">
        <f>CK7</f>
        <v>36.57</v>
      </c>
      <c r="CL6" s="52">
        <f t="shared" si="5"/>
        <v>36.78</v>
      </c>
      <c r="CM6" s="52">
        <f t="shared" si="5"/>
        <v>40.69</v>
      </c>
      <c r="CN6" s="52">
        <f t="shared" si="5"/>
        <v>40.67</v>
      </c>
      <c r="CO6" s="52">
        <f t="shared" si="5"/>
        <v>40.89</v>
      </c>
      <c r="CP6" s="52">
        <f t="shared" si="5"/>
        <v>41.59</v>
      </c>
      <c r="CQ6" s="52">
        <f t="shared" si="5"/>
        <v>40.29</v>
      </c>
      <c r="CR6" s="50" t="str">
        <f>IF(CR7="-","【-】","【"&amp;SUBSTITUTE(TEXT(CR7,"#,##0.00"),"-","△")&amp;"】")</f>
        <v>【53.39】</v>
      </c>
      <c r="CS6" s="52">
        <f t="shared" ref="CS6:DB6" si="6">CS7</f>
        <v>71.989999999999995</v>
      </c>
      <c r="CT6" s="52">
        <f>CT7</f>
        <v>71.989999999999995</v>
      </c>
      <c r="CU6" s="52">
        <f>CU7</f>
        <v>72.63</v>
      </c>
      <c r="CV6" s="52">
        <f>CV7</f>
        <v>63.73</v>
      </c>
      <c r="CW6" s="52">
        <f t="shared" si="6"/>
        <v>66.13</v>
      </c>
      <c r="CX6" s="52">
        <f t="shared" si="6"/>
        <v>62.7</v>
      </c>
      <c r="CY6" s="52">
        <f t="shared" si="6"/>
        <v>62.59</v>
      </c>
      <c r="CZ6" s="52">
        <f t="shared" si="6"/>
        <v>61.76</v>
      </c>
      <c r="DA6" s="52">
        <f t="shared" si="6"/>
        <v>62.75</v>
      </c>
      <c r="DB6" s="52">
        <f t="shared" si="6"/>
        <v>61.99</v>
      </c>
      <c r="DC6" s="50" t="str">
        <f>IF(DC7="-","【-】","【"&amp;SUBSTITUTE(TEXT(DC7,"#,##0.00"),"-","△")&amp;"】")</f>
        <v>【76.89】</v>
      </c>
      <c r="DD6" s="52">
        <f t="shared" ref="DD6:DM6" si="7">DD7</f>
        <v>46.41</v>
      </c>
      <c r="DE6" s="52">
        <f>DE7</f>
        <v>45.77</v>
      </c>
      <c r="DF6" s="52">
        <f>DF7</f>
        <v>47.47</v>
      </c>
      <c r="DG6" s="52">
        <f>DG7</f>
        <v>48.22</v>
      </c>
      <c r="DH6" s="52">
        <f t="shared" si="7"/>
        <v>49.96</v>
      </c>
      <c r="DI6" s="52">
        <f t="shared" si="7"/>
        <v>55.39</v>
      </c>
      <c r="DJ6" s="52">
        <f t="shared" si="7"/>
        <v>55.25</v>
      </c>
      <c r="DK6" s="52">
        <f t="shared" si="7"/>
        <v>57.11</v>
      </c>
      <c r="DL6" s="52">
        <f t="shared" si="7"/>
        <v>57.57</v>
      </c>
      <c r="DM6" s="52">
        <f t="shared" si="7"/>
        <v>57.63</v>
      </c>
      <c r="DN6" s="50" t="str">
        <f>IF(DN7="-","【-】","【"&amp;SUBSTITUTE(TEXT(DN7,"#,##0.00"),"-","△")&amp;"】")</f>
        <v>【59.52】</v>
      </c>
      <c r="DO6" s="52">
        <f t="shared" ref="DO6:DX6" si="8">DO7</f>
        <v>0</v>
      </c>
      <c r="DP6" s="52">
        <f>DP7</f>
        <v>0</v>
      </c>
      <c r="DQ6" s="52">
        <f>DQ7</f>
        <v>0</v>
      </c>
      <c r="DR6" s="52">
        <f>DR7</f>
        <v>0</v>
      </c>
      <c r="DS6" s="52">
        <f t="shared" si="8"/>
        <v>0</v>
      </c>
      <c r="DT6" s="52">
        <f t="shared" si="8"/>
        <v>43.33</v>
      </c>
      <c r="DU6" s="52">
        <f t="shared" si="8"/>
        <v>44.05</v>
      </c>
      <c r="DV6" s="52">
        <f t="shared" si="8"/>
        <v>51.87</v>
      </c>
      <c r="DW6" s="52">
        <f t="shared" si="8"/>
        <v>52.33</v>
      </c>
      <c r="DX6" s="52">
        <f t="shared" si="8"/>
        <v>52.35</v>
      </c>
      <c r="DY6" s="50" t="str">
        <f>IF(DY7="-","【-】","【"&amp;SUBSTITUTE(TEXT(DY7,"#,##0.00"),"-","△")&amp;"】")</f>
        <v>【49.06】</v>
      </c>
      <c r="DZ6" s="52">
        <f t="shared" ref="DZ6:EI6" si="9">DZ7</f>
        <v>3.18</v>
      </c>
      <c r="EA6" s="52">
        <f>EA7</f>
        <v>3.25</v>
      </c>
      <c r="EB6" s="52">
        <f>EB7</f>
        <v>0</v>
      </c>
      <c r="EC6" s="52">
        <f>EC7</f>
        <v>0</v>
      </c>
      <c r="ED6" s="52">
        <f t="shared" si="9"/>
        <v>0</v>
      </c>
      <c r="EE6" s="52">
        <f t="shared" si="9"/>
        <v>0.52</v>
      </c>
      <c r="EF6" s="52">
        <f t="shared" si="9"/>
        <v>1.3</v>
      </c>
      <c r="EG6" s="52">
        <f t="shared" si="9"/>
        <v>0.28000000000000003</v>
      </c>
      <c r="EH6" s="52">
        <f t="shared" si="9"/>
        <v>0.77</v>
      </c>
      <c r="EI6" s="52">
        <f t="shared" si="9"/>
        <v>0.24</v>
      </c>
      <c r="EJ6" s="50" t="str">
        <f>IF(EJ7="-","【-】","【"&amp;SUBSTITUTE(TEXT(EJ7,"#,##0.00"),"-","△")&amp;"】")</f>
        <v>【0.39】</v>
      </c>
    </row>
    <row r="7" spans="1:140" s="53" customFormat="1" x14ac:dyDescent="0.15">
      <c r="A7"/>
      <c r="B7" s="54" t="s">
        <v>90</v>
      </c>
      <c r="C7" s="54" t="s">
        <v>91</v>
      </c>
      <c r="D7" s="54" t="s">
        <v>92</v>
      </c>
      <c r="E7" s="54" t="s">
        <v>93</v>
      </c>
      <c r="F7" s="54" t="s">
        <v>94</v>
      </c>
      <c r="G7" s="54" t="s">
        <v>95</v>
      </c>
      <c r="H7" s="54" t="s">
        <v>96</v>
      </c>
      <c r="I7" s="54" t="s">
        <v>97</v>
      </c>
      <c r="J7" s="54" t="s">
        <v>98</v>
      </c>
      <c r="K7" s="55">
        <v>54498</v>
      </c>
      <c r="L7" s="54" t="s">
        <v>99</v>
      </c>
      <c r="M7" s="55">
        <v>2</v>
      </c>
      <c r="N7" s="55">
        <v>20044</v>
      </c>
      <c r="O7" s="56" t="s">
        <v>100</v>
      </c>
      <c r="P7" s="56">
        <v>39.299999999999997</v>
      </c>
      <c r="Q7" s="55">
        <v>20</v>
      </c>
      <c r="R7" s="55">
        <v>36041</v>
      </c>
      <c r="S7" s="54" t="s">
        <v>101</v>
      </c>
      <c r="T7" s="57">
        <v>107.09</v>
      </c>
      <c r="U7" s="57">
        <v>108.57</v>
      </c>
      <c r="V7" s="57">
        <v>112.98</v>
      </c>
      <c r="W7" s="57">
        <v>108.01</v>
      </c>
      <c r="X7" s="57">
        <v>106.84</v>
      </c>
      <c r="Y7" s="57">
        <v>116.37</v>
      </c>
      <c r="Z7" s="57">
        <v>117.28</v>
      </c>
      <c r="AA7" s="57">
        <v>116.96</v>
      </c>
      <c r="AB7" s="57">
        <v>117.47</v>
      </c>
      <c r="AC7" s="58">
        <v>115.38</v>
      </c>
      <c r="AD7" s="57">
        <v>118.49</v>
      </c>
      <c r="AE7" s="57">
        <v>0</v>
      </c>
      <c r="AF7" s="57">
        <v>0</v>
      </c>
      <c r="AG7" s="57">
        <v>0</v>
      </c>
      <c r="AH7" s="57">
        <v>0</v>
      </c>
      <c r="AI7" s="57">
        <v>0</v>
      </c>
      <c r="AJ7" s="57">
        <v>52.25</v>
      </c>
      <c r="AK7" s="57">
        <v>53.3</v>
      </c>
      <c r="AL7" s="57">
        <v>50.25</v>
      </c>
      <c r="AM7" s="57">
        <v>51.91</v>
      </c>
      <c r="AN7" s="57">
        <v>53.86</v>
      </c>
      <c r="AO7" s="57">
        <v>19.579999999999998</v>
      </c>
      <c r="AP7" s="57">
        <v>115.76</v>
      </c>
      <c r="AQ7" s="57">
        <v>127.93</v>
      </c>
      <c r="AR7" s="57">
        <v>84</v>
      </c>
      <c r="AS7" s="57">
        <v>160.69999999999999</v>
      </c>
      <c r="AT7" s="57">
        <v>99.68</v>
      </c>
      <c r="AU7" s="57">
        <v>551.42999999999995</v>
      </c>
      <c r="AV7" s="57">
        <v>687.99</v>
      </c>
      <c r="AW7" s="57">
        <v>655.75</v>
      </c>
      <c r="AX7" s="57">
        <v>578.19000000000005</v>
      </c>
      <c r="AY7" s="57">
        <v>638.35</v>
      </c>
      <c r="AZ7" s="57">
        <v>436.32</v>
      </c>
      <c r="BA7" s="57">
        <v>485.52</v>
      </c>
      <c r="BB7" s="57">
        <v>491.14</v>
      </c>
      <c r="BC7" s="57">
        <v>499.82</v>
      </c>
      <c r="BD7" s="57">
        <v>628.21</v>
      </c>
      <c r="BE7" s="57">
        <v>949.6</v>
      </c>
      <c r="BF7" s="57">
        <v>216.41</v>
      </c>
      <c r="BG7" s="57">
        <v>208.47</v>
      </c>
      <c r="BH7" s="57">
        <v>193.85</v>
      </c>
      <c r="BI7" s="57">
        <v>204.31</v>
      </c>
      <c r="BJ7" s="57">
        <v>214.2</v>
      </c>
      <c r="BK7" s="57">
        <v>238.21</v>
      </c>
      <c r="BL7" s="57">
        <v>102.94</v>
      </c>
      <c r="BM7" s="57">
        <v>104.78</v>
      </c>
      <c r="BN7" s="57">
        <v>108.58</v>
      </c>
      <c r="BO7" s="57">
        <v>103.88</v>
      </c>
      <c r="BP7" s="57">
        <v>106.39</v>
      </c>
      <c r="BQ7" s="57">
        <v>105.24</v>
      </c>
      <c r="BR7" s="57">
        <v>105.71</v>
      </c>
      <c r="BS7" s="57">
        <v>105.06</v>
      </c>
      <c r="BT7" s="57">
        <v>106.98</v>
      </c>
      <c r="BU7" s="57">
        <v>103.06</v>
      </c>
      <c r="BV7" s="57">
        <v>113.3</v>
      </c>
      <c r="BW7" s="57">
        <v>56.88</v>
      </c>
      <c r="BX7" s="57">
        <v>55.74</v>
      </c>
      <c r="BY7" s="57">
        <v>54.09</v>
      </c>
      <c r="BZ7" s="57">
        <v>57.79</v>
      </c>
      <c r="CA7" s="57">
        <v>57.39</v>
      </c>
      <c r="CB7" s="57">
        <v>26.03</v>
      </c>
      <c r="CC7" s="57">
        <v>25.98</v>
      </c>
      <c r="CD7" s="57">
        <v>26.84</v>
      </c>
      <c r="CE7" s="57">
        <v>26.08</v>
      </c>
      <c r="CF7" s="57">
        <v>26.92</v>
      </c>
      <c r="CG7" s="57">
        <v>18.87</v>
      </c>
      <c r="CH7" s="57">
        <v>35.53</v>
      </c>
      <c r="CI7" s="57">
        <v>34.82</v>
      </c>
      <c r="CJ7" s="57">
        <v>36.369999999999997</v>
      </c>
      <c r="CK7" s="57">
        <v>36.57</v>
      </c>
      <c r="CL7" s="57">
        <v>36.78</v>
      </c>
      <c r="CM7" s="57">
        <v>40.69</v>
      </c>
      <c r="CN7" s="57">
        <v>40.67</v>
      </c>
      <c r="CO7" s="57">
        <v>40.89</v>
      </c>
      <c r="CP7" s="57">
        <v>41.59</v>
      </c>
      <c r="CQ7" s="57">
        <v>40.29</v>
      </c>
      <c r="CR7" s="57">
        <v>53.39</v>
      </c>
      <c r="CS7" s="57">
        <v>71.989999999999995</v>
      </c>
      <c r="CT7" s="57">
        <v>71.989999999999995</v>
      </c>
      <c r="CU7" s="57">
        <v>72.63</v>
      </c>
      <c r="CV7" s="57">
        <v>63.73</v>
      </c>
      <c r="CW7" s="57">
        <v>66.13</v>
      </c>
      <c r="CX7" s="57">
        <v>62.7</v>
      </c>
      <c r="CY7" s="57">
        <v>62.59</v>
      </c>
      <c r="CZ7" s="57">
        <v>61.76</v>
      </c>
      <c r="DA7" s="57">
        <v>62.75</v>
      </c>
      <c r="DB7" s="57">
        <v>61.99</v>
      </c>
      <c r="DC7" s="57">
        <v>76.89</v>
      </c>
      <c r="DD7" s="57">
        <v>46.41</v>
      </c>
      <c r="DE7" s="57">
        <v>45.77</v>
      </c>
      <c r="DF7" s="57">
        <v>47.47</v>
      </c>
      <c r="DG7" s="57">
        <v>48.22</v>
      </c>
      <c r="DH7" s="57">
        <v>49.96</v>
      </c>
      <c r="DI7" s="57">
        <v>55.39</v>
      </c>
      <c r="DJ7" s="57">
        <v>55.25</v>
      </c>
      <c r="DK7" s="57">
        <v>57.11</v>
      </c>
      <c r="DL7" s="57">
        <v>57.57</v>
      </c>
      <c r="DM7" s="57">
        <v>57.63</v>
      </c>
      <c r="DN7" s="57">
        <v>59.52</v>
      </c>
      <c r="DO7" s="57">
        <v>0</v>
      </c>
      <c r="DP7" s="57">
        <v>0</v>
      </c>
      <c r="DQ7" s="57">
        <v>0</v>
      </c>
      <c r="DR7" s="57">
        <v>0</v>
      </c>
      <c r="DS7" s="57">
        <v>0</v>
      </c>
      <c r="DT7" s="57">
        <v>43.33</v>
      </c>
      <c r="DU7" s="57">
        <v>44.05</v>
      </c>
      <c r="DV7" s="57">
        <v>51.87</v>
      </c>
      <c r="DW7" s="57">
        <v>52.33</v>
      </c>
      <c r="DX7" s="57">
        <v>52.35</v>
      </c>
      <c r="DY7" s="57">
        <v>49.06</v>
      </c>
      <c r="DZ7" s="57">
        <v>3.18</v>
      </c>
      <c r="EA7" s="57">
        <v>3.25</v>
      </c>
      <c r="EB7" s="57">
        <v>0</v>
      </c>
      <c r="EC7" s="57">
        <v>0</v>
      </c>
      <c r="ED7" s="57">
        <v>0</v>
      </c>
      <c r="EE7" s="57">
        <v>0.52</v>
      </c>
      <c r="EF7" s="57">
        <v>1.3</v>
      </c>
      <c r="EG7" s="57">
        <v>0.28000000000000003</v>
      </c>
      <c r="EH7" s="57">
        <v>0.77</v>
      </c>
      <c r="EI7" s="57">
        <v>0.24</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102</v>
      </c>
      <c r="C9" s="60" t="s">
        <v>103</v>
      </c>
      <c r="D9" s="60" t="s">
        <v>104</v>
      </c>
      <c r="E9" s="60" t="s">
        <v>105</v>
      </c>
      <c r="F9" s="60" t="s">
        <v>106</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43</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107.09</v>
      </c>
      <c r="V11" s="65">
        <f>IF(U6="-",NA(),U6)</f>
        <v>108.57</v>
      </c>
      <c r="W11" s="65">
        <f>IF(V6="-",NA(),V6)</f>
        <v>112.98</v>
      </c>
      <c r="X11" s="65">
        <f>IF(W6="-",NA(),W6)</f>
        <v>108.01</v>
      </c>
      <c r="Y11" s="65">
        <f>IF(X6="-",NA(),X6)</f>
        <v>106.84</v>
      </c>
      <c r="AE11" s="64" t="s">
        <v>23</v>
      </c>
      <c r="AF11" s="65">
        <f>IF(AE6="-",NA(),AE6)</f>
        <v>0</v>
      </c>
      <c r="AG11" s="65">
        <f>IF(AF6="-",NA(),AF6)</f>
        <v>0</v>
      </c>
      <c r="AH11" s="65">
        <f>IF(AG6="-",NA(),AG6)</f>
        <v>0</v>
      </c>
      <c r="AI11" s="65">
        <f>IF(AH6="-",NA(),AH6)</f>
        <v>0</v>
      </c>
      <c r="AJ11" s="65">
        <f>IF(AI6="-",NA(),AI6)</f>
        <v>0</v>
      </c>
      <c r="AP11" s="64" t="s">
        <v>23</v>
      </c>
      <c r="AQ11" s="65">
        <f>IF(AP6="-",NA(),AP6)</f>
        <v>115.76</v>
      </c>
      <c r="AR11" s="65">
        <f>IF(AQ6="-",NA(),AQ6)</f>
        <v>127.93</v>
      </c>
      <c r="AS11" s="65">
        <f>IF(AR6="-",NA(),AR6)</f>
        <v>84</v>
      </c>
      <c r="AT11" s="65">
        <f>IF(AS6="-",NA(),AS6)</f>
        <v>160.69999999999999</v>
      </c>
      <c r="AU11" s="65">
        <f>IF(AT6="-",NA(),AT6)</f>
        <v>99.68</v>
      </c>
      <c r="BA11" s="64" t="s">
        <v>23</v>
      </c>
      <c r="BB11" s="65">
        <f>IF(BA6="-",NA(),BA6)</f>
        <v>485.52</v>
      </c>
      <c r="BC11" s="65">
        <f>IF(BB6="-",NA(),BB6)</f>
        <v>491.14</v>
      </c>
      <c r="BD11" s="65">
        <f>IF(BC6="-",NA(),BC6)</f>
        <v>499.82</v>
      </c>
      <c r="BE11" s="65">
        <f>IF(BD6="-",NA(),BD6)</f>
        <v>628.21</v>
      </c>
      <c r="BF11" s="65">
        <f>IF(BE6="-",NA(),BE6)</f>
        <v>949.6</v>
      </c>
      <c r="BL11" s="64" t="s">
        <v>23</v>
      </c>
      <c r="BM11" s="65">
        <f>IF(BL6="-",NA(),BL6)</f>
        <v>102.94</v>
      </c>
      <c r="BN11" s="65">
        <f>IF(BM6="-",NA(),BM6)</f>
        <v>104.78</v>
      </c>
      <c r="BO11" s="65">
        <f>IF(BN6="-",NA(),BN6)</f>
        <v>108.58</v>
      </c>
      <c r="BP11" s="65">
        <f>IF(BO6="-",NA(),BO6)</f>
        <v>103.88</v>
      </c>
      <c r="BQ11" s="65">
        <f>IF(BP6="-",NA(),BP6)</f>
        <v>106.39</v>
      </c>
      <c r="BW11" s="64" t="s">
        <v>23</v>
      </c>
      <c r="BX11" s="65">
        <f>IF(BW6="-",NA(),BW6)</f>
        <v>56.88</v>
      </c>
      <c r="BY11" s="65">
        <f>IF(BX6="-",NA(),BX6)</f>
        <v>55.74</v>
      </c>
      <c r="BZ11" s="65">
        <f>IF(BY6="-",NA(),BY6)</f>
        <v>54.09</v>
      </c>
      <c r="CA11" s="65">
        <f>IF(BZ6="-",NA(),BZ6)</f>
        <v>57.79</v>
      </c>
      <c r="CB11" s="65">
        <f>IF(CA6="-",NA(),CA6)</f>
        <v>57.39</v>
      </c>
      <c r="CH11" s="64" t="s">
        <v>23</v>
      </c>
      <c r="CI11" s="65">
        <f>IF(CH6="-",NA(),CH6)</f>
        <v>35.53</v>
      </c>
      <c r="CJ11" s="65">
        <f>IF(CI6="-",NA(),CI6)</f>
        <v>34.82</v>
      </c>
      <c r="CK11" s="65">
        <f>IF(CJ6="-",NA(),CJ6)</f>
        <v>36.369999999999997</v>
      </c>
      <c r="CL11" s="65">
        <f>IF(CK6="-",NA(),CK6)</f>
        <v>36.57</v>
      </c>
      <c r="CM11" s="65">
        <f>IF(CL6="-",NA(),CL6)</f>
        <v>36.78</v>
      </c>
      <c r="CS11" s="64" t="s">
        <v>23</v>
      </c>
      <c r="CT11" s="65">
        <f>IF(CS6="-",NA(),CS6)</f>
        <v>71.989999999999995</v>
      </c>
      <c r="CU11" s="65">
        <f>IF(CT6="-",NA(),CT6)</f>
        <v>71.989999999999995</v>
      </c>
      <c r="CV11" s="65">
        <f>IF(CU6="-",NA(),CU6)</f>
        <v>72.63</v>
      </c>
      <c r="CW11" s="65">
        <f>IF(CV6="-",NA(),CV6)</f>
        <v>63.73</v>
      </c>
      <c r="CX11" s="65">
        <f>IF(CW6="-",NA(),CW6)</f>
        <v>66.13</v>
      </c>
      <c r="DD11" s="64" t="s">
        <v>23</v>
      </c>
      <c r="DE11" s="65">
        <f>IF(DD6="-",NA(),DD6)</f>
        <v>46.41</v>
      </c>
      <c r="DF11" s="65">
        <f>IF(DE6="-",NA(),DE6)</f>
        <v>45.77</v>
      </c>
      <c r="DG11" s="65">
        <f>IF(DF6="-",NA(),DF6)</f>
        <v>47.47</v>
      </c>
      <c r="DH11" s="65">
        <f>IF(DG6="-",NA(),DG6)</f>
        <v>48.22</v>
      </c>
      <c r="DI11" s="65">
        <f>IF(DH6="-",NA(),DH6)</f>
        <v>49.96</v>
      </c>
      <c r="DO11" s="64" t="s">
        <v>23</v>
      </c>
      <c r="DP11" s="65">
        <f>IF(DO6="-",NA(),DO6)</f>
        <v>0</v>
      </c>
      <c r="DQ11" s="65">
        <f>IF(DP6="-",NA(),DP6)</f>
        <v>0</v>
      </c>
      <c r="DR11" s="65">
        <f>IF(DQ6="-",NA(),DQ6)</f>
        <v>0</v>
      </c>
      <c r="DS11" s="65">
        <f>IF(DR6="-",NA(),DR6)</f>
        <v>0</v>
      </c>
      <c r="DT11" s="65">
        <f>IF(DS6="-",NA(),DS6)</f>
        <v>0</v>
      </c>
      <c r="DZ11" s="64" t="s">
        <v>23</v>
      </c>
      <c r="EA11" s="65">
        <f>IF(DZ6="-",NA(),DZ6)</f>
        <v>3.18</v>
      </c>
      <c r="EB11" s="65">
        <f>IF(EA6="-",NA(),EA6)</f>
        <v>3.25</v>
      </c>
      <c r="EC11" s="65">
        <f>IF(EB6="-",NA(),EB6)</f>
        <v>0</v>
      </c>
      <c r="ED11" s="65">
        <f>IF(EC6="-",NA(),EC6)</f>
        <v>0</v>
      </c>
      <c r="EE11" s="65">
        <f>IF(ED6="-",NA(),ED6)</f>
        <v>0</v>
      </c>
    </row>
    <row r="12" spans="1:140" x14ac:dyDescent="0.15">
      <c r="T12" s="64" t="s">
        <v>24</v>
      </c>
      <c r="U12" s="65">
        <f>IF(Y6="-",NA(),Y6)</f>
        <v>116.37</v>
      </c>
      <c r="V12" s="65">
        <f>IF(Z6="-",NA(),Z6)</f>
        <v>117.28</v>
      </c>
      <c r="W12" s="65">
        <f>IF(AA6="-",NA(),AA6)</f>
        <v>116.96</v>
      </c>
      <c r="X12" s="65">
        <f>IF(AB6="-",NA(),AB6)</f>
        <v>117.47</v>
      </c>
      <c r="Y12" s="65">
        <f>IF(AC6="-",NA(),AC6)</f>
        <v>115.38</v>
      </c>
      <c r="AE12" s="64" t="s">
        <v>24</v>
      </c>
      <c r="AF12" s="65">
        <f>IF(AJ6="-",NA(),AJ6)</f>
        <v>52.25</v>
      </c>
      <c r="AG12" s="65">
        <f t="shared" ref="AG12:AJ12" si="10">IF(AK6="-",NA(),AK6)</f>
        <v>53.3</v>
      </c>
      <c r="AH12" s="65">
        <f t="shared" si="10"/>
        <v>50.25</v>
      </c>
      <c r="AI12" s="65">
        <f t="shared" si="10"/>
        <v>51.91</v>
      </c>
      <c r="AJ12" s="65">
        <f t="shared" si="10"/>
        <v>53.86</v>
      </c>
      <c r="AP12" s="64" t="s">
        <v>24</v>
      </c>
      <c r="AQ12" s="65">
        <f>IF(AU6="-",NA(),AU6)</f>
        <v>551.42999999999995</v>
      </c>
      <c r="AR12" s="65">
        <f t="shared" ref="AR12:AU12" si="11">IF(AV6="-",NA(),AV6)</f>
        <v>687.99</v>
      </c>
      <c r="AS12" s="65">
        <f t="shared" si="11"/>
        <v>655.75</v>
      </c>
      <c r="AT12" s="65">
        <f t="shared" si="11"/>
        <v>578.19000000000005</v>
      </c>
      <c r="AU12" s="65">
        <f t="shared" si="11"/>
        <v>638.35</v>
      </c>
      <c r="BA12" s="64" t="s">
        <v>24</v>
      </c>
      <c r="BB12" s="65">
        <f>IF(BF6="-",NA(),BF6)</f>
        <v>216.41</v>
      </c>
      <c r="BC12" s="65">
        <f t="shared" ref="BC12:BF12" si="12">IF(BG6="-",NA(),BG6)</f>
        <v>208.47</v>
      </c>
      <c r="BD12" s="65">
        <f t="shared" si="12"/>
        <v>193.85</v>
      </c>
      <c r="BE12" s="65">
        <f t="shared" si="12"/>
        <v>204.31</v>
      </c>
      <c r="BF12" s="65">
        <f t="shared" si="12"/>
        <v>214.2</v>
      </c>
      <c r="BL12" s="64" t="s">
        <v>24</v>
      </c>
      <c r="BM12" s="65">
        <f>IF(BQ6="-",NA(),BQ6)</f>
        <v>105.24</v>
      </c>
      <c r="BN12" s="65">
        <f t="shared" ref="BN12:BQ12" si="13">IF(BR6="-",NA(),BR6)</f>
        <v>105.71</v>
      </c>
      <c r="BO12" s="65">
        <f t="shared" si="13"/>
        <v>105.06</v>
      </c>
      <c r="BP12" s="65">
        <f t="shared" si="13"/>
        <v>106.98</v>
      </c>
      <c r="BQ12" s="65">
        <f t="shared" si="13"/>
        <v>103.06</v>
      </c>
      <c r="BW12" s="64" t="s">
        <v>24</v>
      </c>
      <c r="BX12" s="65">
        <f>IF(CB6="-",NA(),CB6)</f>
        <v>26.03</v>
      </c>
      <c r="BY12" s="65">
        <f t="shared" ref="BY12:CB12" si="14">IF(CC6="-",NA(),CC6)</f>
        <v>25.98</v>
      </c>
      <c r="BZ12" s="65">
        <f t="shared" si="14"/>
        <v>26.84</v>
      </c>
      <c r="CA12" s="65">
        <f t="shared" si="14"/>
        <v>26.08</v>
      </c>
      <c r="CB12" s="65">
        <f t="shared" si="14"/>
        <v>26.92</v>
      </c>
      <c r="CH12" s="64" t="s">
        <v>24</v>
      </c>
      <c r="CI12" s="65">
        <f>IF(CM6="-",NA(),CM6)</f>
        <v>40.69</v>
      </c>
      <c r="CJ12" s="65">
        <f t="shared" ref="CJ12:CM12" si="15">IF(CN6="-",NA(),CN6)</f>
        <v>40.67</v>
      </c>
      <c r="CK12" s="65">
        <f t="shared" si="15"/>
        <v>40.89</v>
      </c>
      <c r="CL12" s="65">
        <f t="shared" si="15"/>
        <v>41.59</v>
      </c>
      <c r="CM12" s="65">
        <f t="shared" si="15"/>
        <v>40.29</v>
      </c>
      <c r="CS12" s="64" t="s">
        <v>24</v>
      </c>
      <c r="CT12" s="65">
        <f>IF(CX6="-",NA(),CX6)</f>
        <v>62.7</v>
      </c>
      <c r="CU12" s="65">
        <f t="shared" ref="CU12:CX12" si="16">IF(CY6="-",NA(),CY6)</f>
        <v>62.59</v>
      </c>
      <c r="CV12" s="65">
        <f t="shared" si="16"/>
        <v>61.76</v>
      </c>
      <c r="CW12" s="65">
        <f t="shared" si="16"/>
        <v>62.75</v>
      </c>
      <c r="CX12" s="65">
        <f t="shared" si="16"/>
        <v>61.99</v>
      </c>
      <c r="DD12" s="64" t="s">
        <v>24</v>
      </c>
      <c r="DE12" s="65">
        <f>IF(DI6="-",NA(),DI6)</f>
        <v>55.39</v>
      </c>
      <c r="DF12" s="65">
        <f t="shared" ref="DF12:DI12" si="17">IF(DJ6="-",NA(),DJ6)</f>
        <v>55.25</v>
      </c>
      <c r="DG12" s="65">
        <f t="shared" si="17"/>
        <v>57.11</v>
      </c>
      <c r="DH12" s="65">
        <f t="shared" si="17"/>
        <v>57.57</v>
      </c>
      <c r="DI12" s="65">
        <f t="shared" si="17"/>
        <v>57.63</v>
      </c>
      <c r="DO12" s="64" t="s">
        <v>24</v>
      </c>
      <c r="DP12" s="65">
        <f>IF(DT6="-",NA(),DT6)</f>
        <v>43.33</v>
      </c>
      <c r="DQ12" s="65">
        <f t="shared" ref="DQ12:DT12" si="18">IF(DU6="-",NA(),DU6)</f>
        <v>44.05</v>
      </c>
      <c r="DR12" s="65">
        <f t="shared" si="18"/>
        <v>51.87</v>
      </c>
      <c r="DS12" s="65">
        <f t="shared" si="18"/>
        <v>52.33</v>
      </c>
      <c r="DT12" s="65">
        <f t="shared" si="18"/>
        <v>52.35</v>
      </c>
      <c r="DZ12" s="64" t="s">
        <v>24</v>
      </c>
      <c r="EA12" s="65">
        <f>IF(EE6="-",NA(),EE6)</f>
        <v>0.52</v>
      </c>
      <c r="EB12" s="65">
        <f t="shared" ref="EB12:EE12" si="19">IF(EF6="-",NA(),EF6)</f>
        <v>1.3</v>
      </c>
      <c r="EC12" s="65">
        <f t="shared" si="19"/>
        <v>0.28000000000000003</v>
      </c>
      <c r="ED12" s="65">
        <f t="shared" si="19"/>
        <v>0.77</v>
      </c>
      <c r="EE12" s="65">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財政課</cp:lastModifiedBy>
  <cp:lastPrinted>2022-01-18T02:31:59Z</cp:lastPrinted>
  <dcterms:created xsi:type="dcterms:W3CDTF">2021-12-03T08:58:40Z</dcterms:created>
  <dcterms:modified xsi:type="dcterms:W3CDTF">2022-02-04T10:10:12Z</dcterms:modified>
  <cp:category/>
</cp:coreProperties>
</file>