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D:\User\912334\Desktop\"/>
    </mc:Choice>
  </mc:AlternateContent>
  <xr:revisionPtr revIDLastSave="0" documentId="13_ncr:1_{30053A9D-E331-4B3F-899B-8488060C1532}" xr6:coauthVersionLast="36" xr6:coauthVersionMax="36" xr10:uidLastSave="{00000000-0000-0000-0000-000000000000}"/>
  <workbookProtection workbookAlgorithmName="SHA-512" workbookHashValue="BkDV8J69ZiBoVLMDUVS9lhnedZR03+DHbuJA1bkNVf3SVCQzq9LkVxAopA5iOSU+shW6G+NMwirDbkEMj3+1sw==" workbookSaltValue="V0zCgcIAeLo1UHorCLFgvw==" workbookSpinCount="100000" lockStructure="1"/>
  <bookViews>
    <workbookView xWindow="0" yWindow="0" windowWidth="10860" windowHeight="372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L16" i="4" s="1"/>
  <c r="AS6" i="5"/>
  <c r="J16" i="4" s="1"/>
  <c r="AR6" i="5"/>
  <c r="AQ6" i="5"/>
  <c r="AP6" i="5"/>
  <c r="AO6" i="5"/>
  <c r="AN6" i="5"/>
  <c r="AM6" i="5"/>
  <c r="AL6" i="5"/>
  <c r="F15" i="4" s="1"/>
  <c r="AK6" i="5"/>
  <c r="N14" i="4" s="1"/>
  <c r="AJ6" i="5"/>
  <c r="AI6" i="5"/>
  <c r="AH6" i="5"/>
  <c r="AG6" i="5"/>
  <c r="AF6" i="5"/>
  <c r="AE6" i="5"/>
  <c r="AD6" i="5"/>
  <c r="J13" i="4" s="1"/>
  <c r="AC6" i="5"/>
  <c r="H13" i="4" s="1"/>
  <c r="AB6" i="5"/>
  <c r="AA6" i="5"/>
  <c r="Z6" i="5"/>
  <c r="Y6" i="5"/>
  <c r="X6" i="5"/>
  <c r="W6" i="5"/>
  <c r="V6" i="5"/>
  <c r="F9" i="4" s="1"/>
  <c r="U6" i="5"/>
  <c r="T6" i="5"/>
  <c r="S6" i="5"/>
  <c r="R6" i="5"/>
  <c r="Q6" i="5"/>
  <c r="B7" i="4" s="1"/>
  <c r="P6" i="5"/>
  <c r="O6" i="5"/>
  <c r="N6" i="5"/>
  <c r="M6" i="5"/>
  <c r="GD8" i="5" s="1"/>
  <c r="L6" i="5"/>
  <c r="K6" i="5"/>
  <c r="J6" i="5"/>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3" i="4"/>
  <c r="D123" i="4"/>
  <c r="C123" i="4"/>
  <c r="L19" i="4"/>
  <c r="N16" i="4"/>
  <c r="H16" i="4"/>
  <c r="F16" i="4"/>
  <c r="N15" i="4"/>
  <c r="L15" i="4"/>
  <c r="J15" i="4"/>
  <c r="H15" i="4"/>
  <c r="L14" i="4"/>
  <c r="J14" i="4"/>
  <c r="H14" i="4"/>
  <c r="F14" i="4"/>
  <c r="N13" i="4"/>
  <c r="L13" i="4"/>
  <c r="F13" i="4"/>
  <c r="N12" i="4"/>
  <c r="L12" i="4"/>
  <c r="J12" i="4"/>
  <c r="H12" i="4"/>
  <c r="F12" i="4"/>
  <c r="N7" i="4"/>
  <c r="N5" i="4"/>
  <c r="J5" i="4"/>
  <c r="F5" i="4"/>
  <c r="B5" i="4"/>
  <c r="N3" i="4"/>
  <c r="J3" i="4"/>
  <c r="F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K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F11" i="4"/>
  <c r="MA10" i="5"/>
  <c r="KL10" i="5"/>
  <c r="IX10" i="5"/>
  <c r="HI10" i="5"/>
  <c r="FT10" i="5"/>
  <c r="EE10" i="5"/>
  <c r="CP10" i="5"/>
  <c r="AY10" i="5"/>
  <c r="LQ10" i="5"/>
  <c r="KB10" i="5"/>
  <c r="IM10" i="5"/>
  <c r="GY10" i="5"/>
  <c r="FJ10" i="5"/>
  <c r="DU10" i="5"/>
  <c r="CF10" i="5"/>
</calcChain>
</file>

<file path=xl/sharedStrings.xml><?xml version="1.0" encoding="utf-8"?>
<sst xmlns="http://schemas.openxmlformats.org/spreadsheetml/2006/main" count="869" uniqueCount="266">
  <si>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</si>
  <si>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</si>
  <si>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</si>
  <si>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</si>
  <si>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</si>
  <si>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</si>
  <si>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</si>
  <si>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</si>
  <si>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電気事業により生じた利益は、建設改良工事の財源に充てるための建設改良積立金に積み立てるほか、一般会計への操出しの財源に充てるための環境保全・クリーンエネルギー導入促進積立金及び震災復興・ふるさと振興パワー積立金にそれぞれ積み立てる。今後も安定した事業運営を図るとともに、一般会計への繰出し等を通じて地域貢献に努めていく方針である。
・資本金への組入れ　1,354,661千円
・建設改良積立金への積立　942,543千円
・環境保全・クリーンエネルギー導入促進積立金への積立　180,000千円
・震災復興・ふるさと振興パワー積立金への積立　1,120,000千円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</si>
  <si>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</si>
  <si>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</si>
  <si>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</si>
  <si>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</si>
  <si>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</si>
  <si>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</si>
  <si>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</si>
  <si>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</si>
  <si>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</si>
  <si>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</si>
  <si>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</si>
  <si>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</si>
  <si>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</si>
  <si>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</si>
  <si>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</si>
  <si>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</si>
  <si>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</si>
  <si>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</si>
  <si>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</si>
  <si>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</si>
  <si>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</si>
  <si>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</si>
  <si>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</si>
  <si>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</si>
  <si>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</si>
  <si>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</si>
  <si>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</si>
  <si>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</si>
  <si>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</si>
  <si>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</si>
  <si>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</si>
  <si>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</si>
  <si>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</si>
  <si>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</si>
  <si>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</si>
  <si>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</si>
  <si>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</si>
  <si>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</si>
  <si>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</si>
  <si>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</si>
  <si>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</si>
  <si>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</si>
  <si>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</si>
  <si>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</si>
  <si>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</si>
  <si>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</si>
  <si>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</si>
  <si>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</si>
  <si>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</si>
  <si>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</si>
  <si>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</si>
  <si>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</si>
  <si>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</si>
  <si>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</si>
  <si>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</si>
  <si>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</si>
  <si>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</si>
  <si>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</si>
  <si>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</si>
  <si>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</si>
  <si>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</si>
  <si>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</si>
  <si>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</si>
  <si>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</si>
  <si>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</si>
  <si>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</si>
  <si>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</si>
  <si>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</si>
  <si>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</si>
  <si>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</si>
  <si>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</si>
  <si>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</si>
  <si>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</si>
  <si>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</si>
  <si>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</si>
  <si>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</si>
  <si>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</si>
  <si>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</si>
  <si>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</si>
  <si>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</si>
  <si>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</si>
  <si>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</si>
  <si>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</si>
  <si>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</si>
  <si>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</si>
  <si>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</si>
  <si>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</si>
  <si>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</si>
  <si>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</si>
  <si>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</si>
  <si>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</si>
  <si>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</si>
  <si>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</si>
  <si>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</si>
  <si>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</si>
  <si>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</si>
  <si>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</si>
  <si>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</si>
  <si>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</si>
  <si>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</si>
  <si>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</si>
  <si>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</si>
  <si>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</si>
  <si>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</si>
  <si>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</si>
  <si>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</si>
  <si>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</si>
  <si>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</si>
  <si>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</si>
  <si>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</si>
  <si>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</si>
  <si>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</si>
  <si>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030007</t>
  </si>
  <si>
    <t>46</t>
  </si>
  <si>
    <t>04</t>
  </si>
  <si>
    <t>0</t>
  </si>
  <si>
    <t>000</t>
  </si>
  <si>
    <t>岩手県</t>
  </si>
  <si>
    <t>法適用</t>
  </si>
  <si>
    <t>電気事業</t>
  </si>
  <si>
    <t>自治体職員</t>
  </si>
  <si>
    <t>-</t>
  </si>
  <si>
    <t>令和４年３月31日　胆沢第二発電所　ほか</t>
  </si>
  <si>
    <t>令和３年12月31日　稲庭高原風力発電所</t>
  </si>
  <si>
    <t>無</t>
  </si>
  <si>
    <t>東北電力株式会社、久慈地域エネルギー株式会社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</si>
  <si>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</si>
  <si>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</si>
  <si>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</si>
  <si>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</si>
  <si>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</si>
  <si>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</si>
  <si>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</si>
  <si>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</si>
  <si>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</si>
  <si>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</si>
  <si>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</si>
  <si>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</si>
  <si>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</si>
  <si>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</si>
  <si>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</si>
  <si>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</si>
  <si>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</si>
  <si>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</si>
  <si>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</si>
  <si>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</si>
  <si>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</si>
  <si>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</si>
  <si>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</si>
  <si>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</si>
  <si>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</si>
  <si>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</si>
  <si>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</si>
  <si>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</si>
  <si>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</si>
  <si>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</si>
  <si>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</si>
  <si>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</si>
  <si>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</si>
  <si>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</si>
  <si>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</si>
  <si>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</si>
  <si>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</si>
  <si>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</si>
  <si>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</si>
  <si>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</si>
  <si>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</si>
  <si>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</si>
  <si>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</si>
  <si>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</si>
  <si>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</si>
  <si>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</si>
  <si>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</si>
  <si>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</si>
  <si>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</si>
  <si>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</si>
  <si>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</si>
  <si>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</si>
  <si>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</si>
  <si>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</si>
  <si>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</si>
  <si>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</si>
  <si>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</si>
  <si>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</si>
  <si>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</si>
  <si>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</si>
  <si>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</si>
  <si>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</si>
  <si>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</si>
  <si>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</si>
  <si>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</si>
  <si>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</si>
  <si>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</si>
  <si>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</si>
  <si>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</si>
  <si>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</si>
  <si>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</si>
  <si>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</si>
  <si>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</si>
  <si>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</si>
  <si>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</si>
  <si>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</si>
  <si>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</si>
  <si>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</si>
  <si>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</si>
  <si>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</si>
  <si>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</si>
  <si>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</si>
  <si>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</si>
  <si>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</si>
  <si>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</si>
  <si>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</si>
  <si>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</si>
  <si>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</si>
  <si>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</si>
  <si>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</si>
  <si>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</si>
  <si>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</si>
  <si>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</si>
  <si>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</si>
  <si>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</si>
  <si>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</si>
  <si>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</si>
  <si>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</si>
  <si>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</si>
  <si>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</si>
  <si>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</si>
  <si>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</si>
  <si>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</si>
  <si>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</si>
  <si>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</si>
  <si>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</si>
  <si>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</si>
  <si>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</si>
  <si>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</si>
  <si>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</si>
  <si>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</si>
  <si>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</si>
  <si>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</si>
  <si>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</si>
  <si>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</si>
  <si>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</si>
  <si>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</si>
  <si>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</si>
  <si>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</si>
  <si>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</si>
  <si>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</si>
  <si>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</si>
  <si>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</si>
  <si>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</si>
  <si>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</si>
  <si>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</si>
  <si>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</si>
  <si>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</si>
  <si>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令和２年度は、高森高原風力発電所の平均風速の低下等により風力発電が減少したものの、水力発電における出水率が増加したことから電力量収入が増加したこと、水力発電設備の委託費の減等により、経常収支比率、営業収支比率ともに前年度を上回り、安定した経営を維持しています。
　また、流動比率は高い水準で推移しており、短期的な債務の支払い能力は確保されています。なお、流動比率の増加要因は、消費税などの未払金の減少等によるものです。
　供給原価は全国平均よりも低い一方で、減価償却前営業利益（ＥＢＩＴＤＡ）は全国平均より高い水準で増加しており、事業の収益性は高く、効率的な経営を行っています。
</t>
    <phoneticPr fontId="5"/>
  </si>
  <si>
    <t xml:space="preserve">【水力発電】
　設備利用率は全国平均よりも高い水準で推移しており、発電施設の効率的な運用が行われています。
　経営状況では、企業債残高対料金収入比率が順調に減少しており、企業債の償還が順調に進んでいます。
　一方で、有形固定資産原価償却率は全国平均と同様に増加しており、償却対象資産の減価償却が進んでいることから、胆沢第二発電所及び入畑発電所の再開発事業に取り組んでいるところです。
　そのほか、ＦＩＴ適用発電所の適用満了（R16.6）までには期間があることや、ＦＩＴの収入割合が低いことなどから、ＦＩＴ収入が変動するなどによる経営のリスクは現在のところ少ないものと思われます。
　以上から、水力発電の経営のリスクは少ない状況にあります。
【風力発電】
　設備利用率や修繕費比率などの経営指標は全国平均と比較して良好な状況です。
　また、企業債残高対料金収入比率は順調に減少しています。
　なお、全収入がＦＩＴで占められていますが、稲庭高原風力発電所について、ＦＩＴ適用期間が令和３年12月に満了するため、風車を更新する再開発事業に取り組んでいるところです。
【太陽光発電】
　冬季間の積雪が多かったことから設備利用率が下降しましたが、全国平均を上回っているなど収入は安定し、また修繕費の発生もなく経営状況は良好であり、現在のところリスクは少ない状況にあります。
　なお、全収入がＦＩＴで占められており、ＦＩＴ適用期間満了（R16.10）後は収入が大きく変動するリスクを抱えているため、今後、事業のあり方を検討する必要があります。
</t>
    <phoneticPr fontId="5"/>
  </si>
  <si>
    <t xml:space="preserve">　令和２年度の岩手県の電気事業は、新規発電所の建設を進めたほか、令和２年３月に策定した長期経営方針（2020～2029）及び第１期中期経営計画の初年度として、クリーンな電力の安定供給に取り組むとともに、施設の計画的な改良・修繕や業務コストの節減を図り、効率的な経営に努めてきました。　
　今後は、地域新電力を売電先に加えた新たな電力供給契約に基づく安定供給や、新規発電所の建設及び既設発電所の再開発を進め、本県の再生可能エネルギーの維持拡大に取り組むとともに、小売電気事業者と連携した「いわて復興パワー」や再生可能エネルギーの地産地消の取組を推進し、震災復興及びふるさと振興に寄与する地域貢献にも積極的に取り組んでい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</si>
</sst>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125.3</c:v>
                </c:pt>
                <c:pt idx="1">
                  <c:v>133.4</c:v>
                </c:pt>
                <c:pt idx="2">
                  <c:v>121.5</c:v>
                </c:pt>
                <c:pt idx="3">
                  <c:v>124.7</c:v>
                </c:pt>
                <c:pt idx="4">
                  <c:v>146.1</c:v>
                </c:pt>
              </c:numCache>
            </c:numRef>
          </c:val>
          <c:extLst>
            <c:ext xmlns:c16="http://schemas.microsoft.com/office/drawing/2014/chart" uri="{C3380CC4-5D6E-409C-BE32-E72D297353CC}">
              <c16:uniqueId val="{00000000-7498-4B40-AB14-D23F3545499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7498-4B40-AB14-D23F3545499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498-4B40-AB14-D23F3545499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8.5</c:v>
                </c:pt>
                <c:pt idx="1">
                  <c:v>14.1</c:v>
                </c:pt>
                <c:pt idx="2">
                  <c:v>25</c:v>
                </c:pt>
                <c:pt idx="3">
                  <c:v>26.6</c:v>
                </c:pt>
                <c:pt idx="4">
                  <c:v>22.9</c:v>
                </c:pt>
              </c:numCache>
            </c:numRef>
          </c:val>
          <c:extLst>
            <c:ext xmlns:c16="http://schemas.microsoft.com/office/drawing/2014/chart" uri="{C3380CC4-5D6E-409C-BE32-E72D297353CC}">
              <c16:uniqueId val="{00000000-19AE-4E56-B141-FC2F8677F709}"/>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19AE-4E56-B141-FC2F8677F709}"/>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43.3</c:v>
                </c:pt>
                <c:pt idx="1">
                  <c:v>47.4</c:v>
                </c:pt>
                <c:pt idx="2">
                  <c:v>43</c:v>
                </c:pt>
                <c:pt idx="3">
                  <c:v>39.200000000000003</c:v>
                </c:pt>
                <c:pt idx="4">
                  <c:v>49.6</c:v>
                </c:pt>
              </c:numCache>
            </c:numRef>
          </c:val>
          <c:extLst>
            <c:ext xmlns:c16="http://schemas.microsoft.com/office/drawing/2014/chart" uri="{C3380CC4-5D6E-409C-BE32-E72D297353CC}">
              <c16:uniqueId val="{00000000-1225-49D9-9CCB-76076388499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1225-49D9-9CCB-76076388499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21.5</c:v>
                </c:pt>
                <c:pt idx="1">
                  <c:v>8.9</c:v>
                </c:pt>
                <c:pt idx="2">
                  <c:v>26.9</c:v>
                </c:pt>
                <c:pt idx="3">
                  <c:v>21.2</c:v>
                </c:pt>
                <c:pt idx="4">
                  <c:v>23.2</c:v>
                </c:pt>
              </c:numCache>
            </c:numRef>
          </c:val>
          <c:extLst>
            <c:ext xmlns:c16="http://schemas.microsoft.com/office/drawing/2014/chart" uri="{C3380CC4-5D6E-409C-BE32-E72D297353CC}">
              <c16:uniqueId val="{00000000-F394-461A-BCF2-6A896EE55E2A}"/>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F394-461A-BCF2-6A896EE55E2A}"/>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77.599999999999994</c:v>
                </c:pt>
                <c:pt idx="1">
                  <c:v>39.299999999999997</c:v>
                </c:pt>
                <c:pt idx="2">
                  <c:v>31.7</c:v>
                </c:pt>
                <c:pt idx="3">
                  <c:v>26.6</c:v>
                </c:pt>
                <c:pt idx="4">
                  <c:v>19.7</c:v>
                </c:pt>
              </c:numCache>
            </c:numRef>
          </c:val>
          <c:extLst>
            <c:ext xmlns:c16="http://schemas.microsoft.com/office/drawing/2014/chart" uri="{C3380CC4-5D6E-409C-BE32-E72D297353CC}">
              <c16:uniqueId val="{00000000-7AB4-4AE5-AC21-52C8683200EE}"/>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7AB4-4AE5-AC21-52C8683200EE}"/>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59.7</c:v>
                </c:pt>
                <c:pt idx="1">
                  <c:v>60.1</c:v>
                </c:pt>
                <c:pt idx="2">
                  <c:v>62.2</c:v>
                </c:pt>
                <c:pt idx="3">
                  <c:v>64</c:v>
                </c:pt>
                <c:pt idx="4">
                  <c:v>65.8</c:v>
                </c:pt>
              </c:numCache>
            </c:numRef>
          </c:val>
          <c:extLst>
            <c:ext xmlns:c16="http://schemas.microsoft.com/office/drawing/2014/chart" uri="{C3380CC4-5D6E-409C-BE32-E72D297353CC}">
              <c16:uniqueId val="{00000000-5799-4E3A-991A-3EE22301CAFE}"/>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5799-4E3A-991A-3EE22301CAFE}"/>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6</c:v>
                </c:pt>
                <c:pt idx="1">
                  <c:v>5.9</c:v>
                </c:pt>
                <c:pt idx="2">
                  <c:v>5.6</c:v>
                </c:pt>
                <c:pt idx="3">
                  <c:v>5.7</c:v>
                </c:pt>
                <c:pt idx="4">
                  <c:v>4.5</c:v>
                </c:pt>
              </c:numCache>
            </c:numRef>
          </c:val>
          <c:extLst>
            <c:ext xmlns:c16="http://schemas.microsoft.com/office/drawing/2014/chart" uri="{C3380CC4-5D6E-409C-BE32-E72D297353CC}">
              <c16:uniqueId val="{00000000-5E41-4B51-BE9F-333EC92C55CF}"/>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5E41-4B51-BE9F-333EC92C55CF}"/>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E-4F65-8AF6-C56BDAE27343}"/>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E-4F65-8AF6-C56BDAE27343}"/>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C-4419-B51D-7BC3EE7F5DE1}"/>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C-4419-B51D-7BC3EE7F5DE1}"/>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9-4B75-A984-024C51DF2B20}"/>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9-4B75-A984-024C51DF2B20}"/>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5-44A6-B2AF-4C280D18E699}"/>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5-44A6-B2AF-4C280D18E699}"/>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123.2</c:v>
                </c:pt>
                <c:pt idx="1">
                  <c:v>133</c:v>
                </c:pt>
                <c:pt idx="2">
                  <c:v>118.2</c:v>
                </c:pt>
                <c:pt idx="3">
                  <c:v>121.3</c:v>
                </c:pt>
                <c:pt idx="4">
                  <c:v>142.1</c:v>
                </c:pt>
              </c:numCache>
            </c:numRef>
          </c:val>
          <c:extLst>
            <c:ext xmlns:c16="http://schemas.microsoft.com/office/drawing/2014/chart" uri="{C3380CC4-5D6E-409C-BE32-E72D297353CC}">
              <c16:uniqueId val="{00000000-7216-4615-91EB-A71D0B6D147F}"/>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7216-4615-91EB-A71D0B6D147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216-4615-91EB-A71D0B6D147F}"/>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7-4152-B984-825E28939D0E}"/>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7-4152-B984-825E28939D0E}"/>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24.4</c:v>
                </c:pt>
                <c:pt idx="1">
                  <c:v>8.3000000000000007</c:v>
                </c:pt>
                <c:pt idx="2">
                  <c:v>24.8</c:v>
                </c:pt>
                <c:pt idx="3">
                  <c:v>26.5</c:v>
                </c:pt>
                <c:pt idx="4">
                  <c:v>25.6</c:v>
                </c:pt>
              </c:numCache>
            </c:numRef>
          </c:val>
          <c:extLst>
            <c:ext xmlns:c16="http://schemas.microsoft.com/office/drawing/2014/chart" uri="{C3380CC4-5D6E-409C-BE32-E72D297353CC}">
              <c16:uniqueId val="{00000000-A492-4160-831A-DF0B37738AC8}"/>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A492-4160-831A-DF0B37738AC8}"/>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4.9000000000000004</c:v>
                </c:pt>
                <c:pt idx="1">
                  <c:v>2.1</c:v>
                </c:pt>
                <c:pt idx="2">
                  <c:v>0.5</c:v>
                </c:pt>
                <c:pt idx="3">
                  <c:v>0.4</c:v>
                </c:pt>
                <c:pt idx="4">
                  <c:v>0.1</c:v>
                </c:pt>
              </c:numCache>
            </c:numRef>
          </c:val>
          <c:extLst>
            <c:ext xmlns:c16="http://schemas.microsoft.com/office/drawing/2014/chart" uri="{C3380CC4-5D6E-409C-BE32-E72D297353CC}">
              <c16:uniqueId val="{00000000-B205-4B41-9FEE-67F8385E6A7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B205-4B41-9FEE-67F8385E6A7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578.20000000000005</c:v>
                </c:pt>
                <c:pt idx="2">
                  <c:v>182</c:v>
                </c:pt>
                <c:pt idx="3">
                  <c:v>148.1</c:v>
                </c:pt>
                <c:pt idx="4">
                  <c:v>131.69999999999999</c:v>
                </c:pt>
              </c:numCache>
            </c:numRef>
          </c:val>
          <c:extLst>
            <c:ext xmlns:c16="http://schemas.microsoft.com/office/drawing/2014/chart" uri="{C3380CC4-5D6E-409C-BE32-E72D297353CC}">
              <c16:uniqueId val="{00000000-9C43-4854-96B8-D9EBEE23DA36}"/>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9C43-4854-96B8-D9EBEE23DA36}"/>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71.2</c:v>
                </c:pt>
                <c:pt idx="1">
                  <c:v>5.8</c:v>
                </c:pt>
                <c:pt idx="2">
                  <c:v>11</c:v>
                </c:pt>
                <c:pt idx="3">
                  <c:v>16.7</c:v>
                </c:pt>
                <c:pt idx="4">
                  <c:v>22.3</c:v>
                </c:pt>
              </c:numCache>
            </c:numRef>
          </c:val>
          <c:extLst>
            <c:ext xmlns:c16="http://schemas.microsoft.com/office/drawing/2014/chart" uri="{C3380CC4-5D6E-409C-BE32-E72D297353CC}">
              <c16:uniqueId val="{00000000-D39F-46AF-9896-E1DC877B3F8B}"/>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D39F-46AF-9896-E1DC877B3F8B}"/>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222-44E3-AD6F-AB721F75250B}"/>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7222-44E3-AD6F-AB721F75250B}"/>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18.3</c:v>
                </c:pt>
                <c:pt idx="1">
                  <c:v>17.100000000000001</c:v>
                </c:pt>
                <c:pt idx="2">
                  <c:v>18.600000000000001</c:v>
                </c:pt>
                <c:pt idx="3">
                  <c:v>19.7</c:v>
                </c:pt>
                <c:pt idx="4">
                  <c:v>16.5</c:v>
                </c:pt>
              </c:numCache>
            </c:numRef>
          </c:val>
          <c:extLst>
            <c:ext xmlns:c16="http://schemas.microsoft.com/office/drawing/2014/chart" uri="{C3380CC4-5D6E-409C-BE32-E72D297353CC}">
              <c16:uniqueId val="{00000000-30D3-4F95-969B-F9E992ED0133}"/>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30D3-4F95-969B-F9E992ED0133}"/>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0.2</c:v>
                </c:pt>
                <c:pt idx="2">
                  <c:v>1.5</c:v>
                </c:pt>
                <c:pt idx="3">
                  <c:v>13.3</c:v>
                </c:pt>
                <c:pt idx="4">
                  <c:v>0</c:v>
                </c:pt>
              </c:numCache>
            </c:numRef>
          </c:val>
          <c:extLst>
            <c:ext xmlns:c16="http://schemas.microsoft.com/office/drawing/2014/chart" uri="{C3380CC4-5D6E-409C-BE32-E72D297353CC}">
              <c16:uniqueId val="{00000000-E023-4679-9B0D-21DF41F6E1C2}"/>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E023-4679-9B0D-21DF41F6E1C2}"/>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2EE-4710-B522-408527E15EA5}"/>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02EE-4710-B522-408527E15EA5}"/>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12</c:v>
                </c:pt>
                <c:pt idx="1">
                  <c:v>17.399999999999999</c:v>
                </c:pt>
                <c:pt idx="2">
                  <c:v>22.6</c:v>
                </c:pt>
                <c:pt idx="3">
                  <c:v>27.8</c:v>
                </c:pt>
                <c:pt idx="4">
                  <c:v>33.1</c:v>
                </c:pt>
              </c:numCache>
            </c:numRef>
          </c:val>
          <c:extLst>
            <c:ext xmlns:c16="http://schemas.microsoft.com/office/drawing/2014/chart" uri="{C3380CC4-5D6E-409C-BE32-E72D297353CC}">
              <c16:uniqueId val="{00000000-25A7-4EAC-B3B2-2F3608F1EBC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25A7-4EAC-B3B2-2F3608F1EBC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266</c:v>
                </c:pt>
                <c:pt idx="1">
                  <c:v>342.4</c:v>
                </c:pt>
                <c:pt idx="2">
                  <c:v>866.1</c:v>
                </c:pt>
                <c:pt idx="3">
                  <c:v>1123.4000000000001</c:v>
                </c:pt>
                <c:pt idx="4">
                  <c:v>953</c:v>
                </c:pt>
              </c:numCache>
            </c:numRef>
          </c:val>
          <c:extLst>
            <c:ext xmlns:c16="http://schemas.microsoft.com/office/drawing/2014/chart" uri="{C3380CC4-5D6E-409C-BE32-E72D297353CC}">
              <c16:uniqueId val="{00000000-046E-4FBD-AE09-0A00C31E69D4}"/>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046E-4FBD-AE09-0A00C31E69D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46E-4FBD-AE09-0A00C31E69D4}"/>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BA-42B5-B542-3565DC0E5231}"/>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ABA-42B5-B542-3565DC0E5231}"/>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7141.1</c:v>
                </c:pt>
                <c:pt idx="1">
                  <c:v>6647.9</c:v>
                </c:pt>
                <c:pt idx="2">
                  <c:v>8880.9</c:v>
                </c:pt>
                <c:pt idx="3">
                  <c:v>9341.9</c:v>
                </c:pt>
                <c:pt idx="4">
                  <c:v>7078.1</c:v>
                </c:pt>
              </c:numCache>
            </c:numRef>
          </c:val>
          <c:extLst>
            <c:ext xmlns:c16="http://schemas.microsoft.com/office/drawing/2014/chart" uri="{C3380CC4-5D6E-409C-BE32-E72D297353CC}">
              <c16:uniqueId val="{00000000-F037-4DA1-A48D-9904C865C1F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F037-4DA1-A48D-9904C865C1F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2102323</c:v>
                </c:pt>
                <c:pt idx="1">
                  <c:v>2656283</c:v>
                </c:pt>
                <c:pt idx="2">
                  <c:v>2898338</c:v>
                </c:pt>
                <c:pt idx="3">
                  <c:v>2917398</c:v>
                </c:pt>
                <c:pt idx="4">
                  <c:v>3893888</c:v>
                </c:pt>
              </c:numCache>
            </c:numRef>
          </c:val>
          <c:extLst>
            <c:ext xmlns:c16="http://schemas.microsoft.com/office/drawing/2014/chart" uri="{C3380CC4-5D6E-409C-BE32-E72D297353CC}">
              <c16:uniqueId val="{00000000-5B8C-4575-9461-C63CC604682D}"/>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5B8C-4575-9461-C63CC604682D}"/>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42.9</c:v>
                </c:pt>
                <c:pt idx="1">
                  <c:v>41.1</c:v>
                </c:pt>
                <c:pt idx="2">
                  <c:v>40</c:v>
                </c:pt>
                <c:pt idx="3">
                  <c:v>37.1</c:v>
                </c:pt>
                <c:pt idx="4">
                  <c:v>45.7</c:v>
                </c:pt>
              </c:numCache>
            </c:numRef>
          </c:val>
          <c:extLst>
            <c:ext xmlns:c16="http://schemas.microsoft.com/office/drawing/2014/chart" uri="{C3380CC4-5D6E-409C-BE32-E72D297353CC}">
              <c16:uniqueId val="{00000000-6318-4742-8ACB-31512D8ACAD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6318-4742-8ACB-31512D8ACAD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20.8</c:v>
                </c:pt>
                <c:pt idx="1">
                  <c:v>8.1999999999999993</c:v>
                </c:pt>
                <c:pt idx="2">
                  <c:v>20.6</c:v>
                </c:pt>
                <c:pt idx="3">
                  <c:v>15.6</c:v>
                </c:pt>
                <c:pt idx="4">
                  <c:v>16.399999999999999</c:v>
                </c:pt>
              </c:numCache>
            </c:numRef>
          </c:val>
          <c:extLst>
            <c:ext xmlns:c16="http://schemas.microsoft.com/office/drawing/2014/chart" uri="{C3380CC4-5D6E-409C-BE32-E72D297353CC}">
              <c16:uniqueId val="{00000000-5EC1-4D57-9832-E1B56BA6CC00}"/>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5EC1-4D57-9832-E1B56BA6CC00}"/>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75.5</c:v>
                </c:pt>
                <c:pt idx="1">
                  <c:v>80.2</c:v>
                </c:pt>
                <c:pt idx="2">
                  <c:v>61</c:v>
                </c:pt>
                <c:pt idx="3">
                  <c:v>52</c:v>
                </c:pt>
                <c:pt idx="4">
                  <c:v>40.4</c:v>
                </c:pt>
              </c:numCache>
            </c:numRef>
          </c:val>
          <c:extLst>
            <c:ext xmlns:c16="http://schemas.microsoft.com/office/drawing/2014/chart" uri="{C3380CC4-5D6E-409C-BE32-E72D297353CC}">
              <c16:uniqueId val="{00000000-265A-4742-938D-F4389AF8F26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265A-4742-938D-F4389AF8F26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59.4</c:v>
                </c:pt>
                <c:pt idx="1">
                  <c:v>49.2</c:v>
                </c:pt>
                <c:pt idx="2">
                  <c:v>51.3</c:v>
                </c:pt>
                <c:pt idx="3">
                  <c:v>54</c:v>
                </c:pt>
                <c:pt idx="4">
                  <c:v>56.6</c:v>
                </c:pt>
              </c:numCache>
            </c:numRef>
          </c:val>
          <c:extLst>
            <c:ext xmlns:c16="http://schemas.microsoft.com/office/drawing/2014/chart" uri="{C3380CC4-5D6E-409C-BE32-E72D297353CC}">
              <c16:uniqueId val="{00000000-5A4D-45EF-9BC8-7AF86BC453E2}"/>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5A4D-45EF-9BC8-7AF86BC453E2}"/>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62555" y="7542564"/>
          <a:ext cx="5242226"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70274" y="7542564"/>
          <a:ext cx="516375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399524" y="7542564"/>
          <a:ext cx="5245401"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14499" y="7542564"/>
          <a:ext cx="5170108"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377313" y="7542564"/>
          <a:ext cx="5248575"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（最大出力合計173,870kW）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（最大出力合計145,581kW）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（最大出力合計27,280kW）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（最大出力合計1,009kW）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6881" y="12469791"/>
          <a:ext cx="5240405" cy="286586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6881" y="15490578"/>
          <a:ext cx="5240405"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6881" y="18517548"/>
          <a:ext cx="5240405"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6881" y="21520851"/>
          <a:ext cx="5240405"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6881" y="24502754"/>
          <a:ext cx="5240405"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55445" y="12469791"/>
          <a:ext cx="4736592" cy="286586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55445" y="15490578"/>
          <a:ext cx="4736592"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55445" y="18517548"/>
          <a:ext cx="4736592"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55445" y="21520851"/>
          <a:ext cx="4736592"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55445" y="24502754"/>
          <a:ext cx="4736592"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865437" y="12469791"/>
          <a:ext cx="4739767" cy="286586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865437" y="15490578"/>
          <a:ext cx="4739767"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865437" y="18517548"/>
          <a:ext cx="4739767"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865437" y="21520851"/>
          <a:ext cx="4739767"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865437" y="24502754"/>
          <a:ext cx="4739767"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11269" y="12469791"/>
          <a:ext cx="4739767" cy="286586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11269" y="15490578"/>
          <a:ext cx="4739767"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11269" y="18517548"/>
          <a:ext cx="4739767"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11269" y="21520851"/>
          <a:ext cx="4739767"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11269" y="24502754"/>
          <a:ext cx="4739767"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673215" y="12469791"/>
          <a:ext cx="4746116" cy="286586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673215" y="15490578"/>
          <a:ext cx="4746116"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673215" y="18517548"/>
          <a:ext cx="4746116"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673215" y="21520851"/>
          <a:ext cx="4746116"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673215" y="24502754"/>
          <a:ext cx="4746116"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48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48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48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48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48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48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48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48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48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48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49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49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49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49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49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49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49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49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498"/>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499"/>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500"/>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501"/>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502"/>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503"/>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504"/>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05"/>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06"/>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07"/>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08"/>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09"/>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510"/>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511"/>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512"/>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513"/>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514"/>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election activeCell="I19" sqref="I19:K19"/>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岩手県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法適用</v>
      </c>
      <c r="C3" s="128"/>
      <c r="D3" s="128"/>
      <c r="E3" s="128"/>
      <c r="F3" s="128" t="str">
        <f>データ!J6</f>
        <v>電気事業</v>
      </c>
      <c r="G3" s="128"/>
      <c r="H3" s="128"/>
      <c r="I3" s="128"/>
      <c r="J3" s="128" t="str">
        <f>データ!K6</f>
        <v>自治体職員</v>
      </c>
      <c r="K3" s="128"/>
      <c r="L3" s="128"/>
      <c r="M3" s="128"/>
      <c r="N3" s="129">
        <f>データ!L6</f>
        <v>86.2</v>
      </c>
      <c r="O3" s="129"/>
      <c r="P3" s="129"/>
      <c r="Q3" s="130"/>
      <c r="R3" s="1"/>
      <c r="S3" s="131" t="s">
        <v>8</v>
      </c>
      <c r="T3" s="132"/>
      <c r="U3" s="132"/>
      <c r="V3" s="132"/>
      <c r="W3" s="132"/>
      <c r="X3" s="132"/>
      <c r="Y3" s="132"/>
      <c r="Z3" s="132"/>
      <c r="AA3" s="132"/>
      <c r="AB3" s="132"/>
      <c r="AC3" s="132"/>
      <c r="AD3" s="132"/>
      <c r="AE3" s="132"/>
      <c r="AF3" s="132"/>
      <c r="AG3" s="132"/>
      <c r="AH3" s="133"/>
      <c r="AI3" s="1"/>
      <c r="AJ3" s="1"/>
      <c r="AK3" s="118" t="s">
        <v>263</v>
      </c>
      <c r="AL3" s="119"/>
      <c r="AM3" s="119"/>
      <c r="AN3" s="119"/>
      <c r="AO3" s="119"/>
      <c r="AP3" s="119"/>
      <c r="AQ3" s="120"/>
    </row>
    <row r="4" spans="1:43" ht="23.15"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5" customHeight="1" x14ac:dyDescent="0.2">
      <c r="A5" s="1"/>
      <c r="B5" s="140">
        <f>データ!M6</f>
        <v>16</v>
      </c>
      <c r="C5" s="141"/>
      <c r="D5" s="141"/>
      <c r="E5" s="141"/>
      <c r="F5" s="142" t="str">
        <f>データ!N6</f>
        <v>-</v>
      </c>
      <c r="G5" s="142"/>
      <c r="H5" s="142"/>
      <c r="I5" s="142"/>
      <c r="J5" s="142">
        <f>データ!O6</f>
        <v>2</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5"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5"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5" customHeight="1" thickBot="1" x14ac:dyDescent="0.25">
      <c r="A9" s="1"/>
      <c r="B9" s="152" t="s">
        <v>134</v>
      </c>
      <c r="C9" s="153"/>
      <c r="D9" s="153"/>
      <c r="E9" s="153"/>
      <c r="F9" s="154">
        <f>データ!V6</f>
        <v>86.9</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5"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5" customHeight="1" x14ac:dyDescent="0.2">
      <c r="A12" s="1"/>
      <c r="B12" s="124" t="s">
        <v>21</v>
      </c>
      <c r="C12" s="125"/>
      <c r="D12" s="125"/>
      <c r="E12" s="125"/>
      <c r="F12" s="161">
        <f>データ!W6</f>
        <v>552288</v>
      </c>
      <c r="G12" s="162"/>
      <c r="H12" s="161">
        <f>データ!X6</f>
        <v>605067</v>
      </c>
      <c r="I12" s="162"/>
      <c r="J12" s="161">
        <f>データ!Y6</f>
        <v>548191</v>
      </c>
      <c r="K12" s="162"/>
      <c r="L12" s="161">
        <f>データ!Z6</f>
        <v>500781</v>
      </c>
      <c r="M12" s="162"/>
      <c r="N12" s="150">
        <f>データ!AA6</f>
        <v>632955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5"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5" customHeight="1" x14ac:dyDescent="0.2">
      <c r="A14" s="1"/>
      <c r="B14" s="163" t="s">
        <v>23</v>
      </c>
      <c r="C14" s="164"/>
      <c r="D14" s="164"/>
      <c r="E14" s="165"/>
      <c r="F14" s="161">
        <f>データ!AG6</f>
        <v>4234</v>
      </c>
      <c r="G14" s="162"/>
      <c r="H14" s="161">
        <f>データ!AH6</f>
        <v>19849</v>
      </c>
      <c r="I14" s="162"/>
      <c r="J14" s="161">
        <f>データ!AI6</f>
        <v>59255</v>
      </c>
      <c r="K14" s="162"/>
      <c r="L14" s="161">
        <f>データ!AJ6</f>
        <v>63607</v>
      </c>
      <c r="M14" s="162"/>
      <c r="N14" s="150">
        <f>データ!AK6</f>
        <v>61144</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5" customHeight="1" x14ac:dyDescent="0.2">
      <c r="A15" s="1"/>
      <c r="B15" s="168" t="s">
        <v>24</v>
      </c>
      <c r="C15" s="169"/>
      <c r="D15" s="169"/>
      <c r="E15" s="170"/>
      <c r="F15" s="171">
        <f>データ!AL6</f>
        <v>1620</v>
      </c>
      <c r="G15" s="171"/>
      <c r="H15" s="171">
        <f>データ!AM6</f>
        <v>1511</v>
      </c>
      <c r="I15" s="171"/>
      <c r="J15" s="171">
        <f>データ!AN6</f>
        <v>1646</v>
      </c>
      <c r="K15" s="171"/>
      <c r="L15" s="171">
        <f>データ!AO6</f>
        <v>1748</v>
      </c>
      <c r="M15" s="171"/>
      <c r="N15" s="172">
        <f>データ!AP6</f>
        <v>1458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5" customHeight="1" thickBot="1" x14ac:dyDescent="0.25">
      <c r="A16" s="1"/>
      <c r="B16" s="174" t="s">
        <v>25</v>
      </c>
      <c r="C16" s="175"/>
      <c r="D16" s="175"/>
      <c r="E16" s="176"/>
      <c r="F16" s="177">
        <f>データ!AQ6</f>
        <v>558142</v>
      </c>
      <c r="G16" s="177"/>
      <c r="H16" s="177">
        <f>データ!AR6</f>
        <v>626427</v>
      </c>
      <c r="I16" s="177"/>
      <c r="J16" s="177">
        <f>データ!AS6</f>
        <v>609092</v>
      </c>
      <c r="K16" s="177"/>
      <c r="L16" s="177">
        <f>データ!AT6</f>
        <v>566136</v>
      </c>
      <c r="M16" s="177"/>
      <c r="N16" s="166">
        <f>データ!AU6</f>
        <v>695557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5"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5" customHeight="1" thickBot="1" x14ac:dyDescent="0.25">
      <c r="A19" s="1"/>
      <c r="B19" s="174" t="s">
        <v>28</v>
      </c>
      <c r="C19" s="175"/>
      <c r="D19" s="175"/>
      <c r="E19" s="176"/>
      <c r="F19" s="180">
        <f>データ!AV6</f>
        <v>5252405</v>
      </c>
      <c r="G19" s="180"/>
      <c r="H19" s="180"/>
      <c r="I19" s="180">
        <f>データ!AW6</f>
        <v>1561382</v>
      </c>
      <c r="J19" s="180"/>
      <c r="K19" s="180"/>
      <c r="L19" s="180">
        <f>データ!AX6</f>
        <v>6813787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264</v>
      </c>
      <c r="AL40" s="119"/>
      <c r="AM40" s="119"/>
      <c r="AN40" s="119"/>
      <c r="AO40" s="119"/>
      <c r="AP40" s="119"/>
      <c r="AQ40" s="120"/>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4" customHeight="1" x14ac:dyDescent="0.2">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265</v>
      </c>
      <c r="AL99" s="191"/>
      <c r="AM99" s="191"/>
      <c r="AN99" s="191"/>
      <c r="AO99" s="191"/>
      <c r="AP99" s="191"/>
      <c r="AQ99" s="192"/>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（最大出力合計173,870kW）</v>
      </c>
      <c r="D123" s="5" t="str">
        <f>データ!EX9</f>
        <v>（最大出力合計145,581kW）</v>
      </c>
      <c r="E123" s="5" t="str">
        <f>データ!GW9</f>
        <v>（最大出力合計-kW）</v>
      </c>
      <c r="F123" s="5" t="str">
        <f>データ!IV9</f>
        <v>（最大出力合計27,280kW）</v>
      </c>
      <c r="G123" s="5" t="str">
        <f>データ!KU9</f>
        <v>（最大出力合計1,009kW）</v>
      </c>
    </row>
  </sheetData>
  <sheetProtection algorithmName="SHA-512" hashValue="XpPV/WRF28YxcG73G2F+NBX36WollKYOpQzbl0Ic1KYxUoixerJXSaPhyVAxyZs54CqunJs1b3mLQ1wMxPn+Wg==" saltValue="RX6qCwwB6weq8ORYzXLaQ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topLeftCell="AM1" zoomScaleNormal="100" workbookViewId="0">
      <selection activeCell="AW8" sqref="AW8"/>
    </sheetView>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5" x14ac:dyDescent="0.2">
      <c r="A6" s="49" t="s">
        <v>119</v>
      </c>
      <c r="B6" s="67" t="str">
        <f>B7</f>
        <v>2020</v>
      </c>
      <c r="C6" s="67" t="str">
        <f t="shared" ref="C6:AX6" si="6">C7</f>
        <v>030007</v>
      </c>
      <c r="D6" s="67" t="str">
        <f t="shared" si="6"/>
        <v>46</v>
      </c>
      <c r="E6" s="67" t="str">
        <f t="shared" si="6"/>
        <v>04</v>
      </c>
      <c r="F6" s="67" t="str">
        <f t="shared" si="6"/>
        <v>0</v>
      </c>
      <c r="G6" s="67" t="str">
        <f t="shared" si="6"/>
        <v>000</v>
      </c>
      <c r="H6" s="67" t="str">
        <f t="shared" si="6"/>
        <v>岩手県</v>
      </c>
      <c r="I6" s="67" t="str">
        <f t="shared" si="6"/>
        <v>法適用</v>
      </c>
      <c r="J6" s="67" t="str">
        <f t="shared" si="6"/>
        <v>電気事業</v>
      </c>
      <c r="K6" s="67" t="str">
        <f t="shared" si="6"/>
        <v>自治体職員</v>
      </c>
      <c r="L6" s="68">
        <f t="shared" si="6"/>
        <v>86.2</v>
      </c>
      <c r="M6" s="69">
        <f t="shared" si="6"/>
        <v>16</v>
      </c>
      <c r="N6" s="69" t="str">
        <f t="shared" si="6"/>
        <v>-</v>
      </c>
      <c r="O6" s="69">
        <f t="shared" si="6"/>
        <v>2</v>
      </c>
      <c r="P6" s="69">
        <f t="shared" si="6"/>
        <v>1</v>
      </c>
      <c r="Q6" s="69" t="str">
        <f t="shared" si="6"/>
        <v>-</v>
      </c>
      <c r="R6" s="70" t="str">
        <f>R7</f>
        <v>令和４年３月31日　胆沢第二発電所　ほか</v>
      </c>
      <c r="S6" s="71" t="str">
        <f t="shared" si="6"/>
        <v>令和３年12月31日　稲庭高原風力発電所</v>
      </c>
      <c r="T6" s="67" t="str">
        <f t="shared" si="6"/>
        <v>無</v>
      </c>
      <c r="U6" s="71" t="str">
        <f t="shared" si="6"/>
        <v>東北電力株式会社、久慈地域エネルギー株式会社</v>
      </c>
      <c r="V6" s="68">
        <f t="shared" si="6"/>
        <v>86.9</v>
      </c>
      <c r="W6" s="69">
        <f>W7</f>
        <v>552288</v>
      </c>
      <c r="X6" s="69">
        <f t="shared" si="6"/>
        <v>605067</v>
      </c>
      <c r="Y6" s="69">
        <f t="shared" si="6"/>
        <v>548191</v>
      </c>
      <c r="Z6" s="69">
        <f t="shared" si="6"/>
        <v>500781</v>
      </c>
      <c r="AA6" s="69">
        <f t="shared" si="6"/>
        <v>632955</v>
      </c>
      <c r="AB6" s="69" t="str">
        <f t="shared" si="6"/>
        <v>-</v>
      </c>
      <c r="AC6" s="69" t="str">
        <f t="shared" si="6"/>
        <v>-</v>
      </c>
      <c r="AD6" s="69" t="str">
        <f t="shared" si="6"/>
        <v>-</v>
      </c>
      <c r="AE6" s="69" t="str">
        <f t="shared" si="6"/>
        <v>-</v>
      </c>
      <c r="AF6" s="69" t="str">
        <f t="shared" si="6"/>
        <v>-</v>
      </c>
      <c r="AG6" s="69">
        <f t="shared" si="6"/>
        <v>4234</v>
      </c>
      <c r="AH6" s="69">
        <f t="shared" si="6"/>
        <v>19849</v>
      </c>
      <c r="AI6" s="69">
        <f t="shared" si="6"/>
        <v>59255</v>
      </c>
      <c r="AJ6" s="69">
        <f t="shared" si="6"/>
        <v>63607</v>
      </c>
      <c r="AK6" s="69">
        <f t="shared" si="6"/>
        <v>61144</v>
      </c>
      <c r="AL6" s="69">
        <f t="shared" si="6"/>
        <v>1620</v>
      </c>
      <c r="AM6" s="69">
        <f t="shared" si="6"/>
        <v>1511</v>
      </c>
      <c r="AN6" s="69">
        <f t="shared" si="6"/>
        <v>1646</v>
      </c>
      <c r="AO6" s="69">
        <f t="shared" si="6"/>
        <v>1748</v>
      </c>
      <c r="AP6" s="69">
        <f t="shared" si="6"/>
        <v>1458</v>
      </c>
      <c r="AQ6" s="69">
        <f t="shared" si="6"/>
        <v>558142</v>
      </c>
      <c r="AR6" s="69">
        <f t="shared" si="6"/>
        <v>626427</v>
      </c>
      <c r="AS6" s="69">
        <f t="shared" si="6"/>
        <v>609092</v>
      </c>
      <c r="AT6" s="69">
        <f t="shared" si="6"/>
        <v>566136</v>
      </c>
      <c r="AU6" s="69">
        <f t="shared" si="6"/>
        <v>695557</v>
      </c>
      <c r="AV6" s="69">
        <f t="shared" si="6"/>
        <v>5252405</v>
      </c>
      <c r="AW6" s="69">
        <f t="shared" si="6"/>
        <v>1561382</v>
      </c>
      <c r="AX6" s="69">
        <f t="shared" si="6"/>
        <v>6813787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5" x14ac:dyDescent="0.2">
      <c r="A7" s="49"/>
      <c r="B7" s="77" t="s">
        <v>120</v>
      </c>
      <c r="C7" s="77" t="s">
        <v>121</v>
      </c>
      <c r="D7" s="77" t="s">
        <v>122</v>
      </c>
      <c r="E7" s="77" t="s">
        <v>123</v>
      </c>
      <c r="F7" s="77" t="s">
        <v>124</v>
      </c>
      <c r="G7" s="77" t="s">
        <v>125</v>
      </c>
      <c r="H7" s="77" t="s">
        <v>126</v>
      </c>
      <c r="I7" s="77" t="s">
        <v>127</v>
      </c>
      <c r="J7" s="77" t="s">
        <v>128</v>
      </c>
      <c r="K7" s="77" t="s">
        <v>129</v>
      </c>
      <c r="L7" s="78">
        <v>86.2</v>
      </c>
      <c r="M7" s="79">
        <v>16</v>
      </c>
      <c r="N7" s="79" t="s">
        <v>130</v>
      </c>
      <c r="O7" s="80">
        <v>2</v>
      </c>
      <c r="P7" s="80">
        <v>1</v>
      </c>
      <c r="Q7" s="80" t="s">
        <v>130</v>
      </c>
      <c r="R7" s="81" t="s">
        <v>131</v>
      </c>
      <c r="S7" s="81" t="s">
        <v>132</v>
      </c>
      <c r="T7" s="82" t="s">
        <v>133</v>
      </c>
      <c r="U7" s="81" t="s">
        <v>134</v>
      </c>
      <c r="V7" s="78">
        <v>86.9</v>
      </c>
      <c r="W7" s="80">
        <v>552288</v>
      </c>
      <c r="X7" s="80">
        <v>605067</v>
      </c>
      <c r="Y7" s="80">
        <v>548191</v>
      </c>
      <c r="Z7" s="80">
        <v>500781</v>
      </c>
      <c r="AA7" s="80">
        <v>632955</v>
      </c>
      <c r="AB7" s="80" t="s">
        <v>130</v>
      </c>
      <c r="AC7" s="80" t="s">
        <v>130</v>
      </c>
      <c r="AD7" s="80" t="s">
        <v>130</v>
      </c>
      <c r="AE7" s="80" t="s">
        <v>130</v>
      </c>
      <c r="AF7" s="80" t="s">
        <v>130</v>
      </c>
      <c r="AG7" s="80">
        <v>4234</v>
      </c>
      <c r="AH7" s="80">
        <v>19849</v>
      </c>
      <c r="AI7" s="80">
        <v>59255</v>
      </c>
      <c r="AJ7" s="80">
        <v>63607</v>
      </c>
      <c r="AK7" s="80">
        <v>61144</v>
      </c>
      <c r="AL7" s="80">
        <v>1620</v>
      </c>
      <c r="AM7" s="80">
        <v>1511</v>
      </c>
      <c r="AN7" s="80">
        <v>1646</v>
      </c>
      <c r="AO7" s="80">
        <v>1748</v>
      </c>
      <c r="AP7" s="80">
        <v>1458</v>
      </c>
      <c r="AQ7" s="80">
        <v>558142</v>
      </c>
      <c r="AR7" s="80">
        <v>626427</v>
      </c>
      <c r="AS7" s="80">
        <v>609092</v>
      </c>
      <c r="AT7" s="80">
        <v>566136</v>
      </c>
      <c r="AU7" s="80">
        <v>695557</v>
      </c>
      <c r="AV7" s="80">
        <v>5252405</v>
      </c>
      <c r="AW7" s="80">
        <v>1561382</v>
      </c>
      <c r="AX7" s="80">
        <v>6813787</v>
      </c>
      <c r="AY7" s="83">
        <v>125.3</v>
      </c>
      <c r="AZ7" s="83">
        <v>133.4</v>
      </c>
      <c r="BA7" s="83">
        <v>121.5</v>
      </c>
      <c r="BB7" s="83">
        <v>124.7</v>
      </c>
      <c r="BC7" s="83">
        <v>146.1</v>
      </c>
      <c r="BD7" s="83">
        <v>135.9</v>
      </c>
      <c r="BE7" s="83">
        <v>130.5</v>
      </c>
      <c r="BF7" s="83">
        <v>129.9</v>
      </c>
      <c r="BG7" s="83">
        <v>130.19999999999999</v>
      </c>
      <c r="BH7" s="83">
        <v>134.6</v>
      </c>
      <c r="BI7" s="83">
        <v>100</v>
      </c>
      <c r="BJ7" s="83">
        <v>123.2</v>
      </c>
      <c r="BK7" s="83">
        <v>133</v>
      </c>
      <c r="BL7" s="83">
        <v>118.2</v>
      </c>
      <c r="BM7" s="83">
        <v>121.3</v>
      </c>
      <c r="BN7" s="83">
        <v>142.1</v>
      </c>
      <c r="BO7" s="83">
        <v>136.30000000000001</v>
      </c>
      <c r="BP7" s="83">
        <v>130.69999999999999</v>
      </c>
      <c r="BQ7" s="83">
        <v>128.9</v>
      </c>
      <c r="BR7" s="83">
        <v>129.30000000000001</v>
      </c>
      <c r="BS7" s="83">
        <v>133.80000000000001</v>
      </c>
      <c r="BT7" s="83">
        <v>100</v>
      </c>
      <c r="BU7" s="83">
        <v>266</v>
      </c>
      <c r="BV7" s="83">
        <v>342.4</v>
      </c>
      <c r="BW7" s="83">
        <v>866.1</v>
      </c>
      <c r="BX7" s="83">
        <v>1123.4000000000001</v>
      </c>
      <c r="BY7" s="83">
        <v>953</v>
      </c>
      <c r="BZ7" s="83">
        <v>688</v>
      </c>
      <c r="CA7" s="83">
        <v>707.7</v>
      </c>
      <c r="CB7" s="83">
        <v>749.1</v>
      </c>
      <c r="CC7" s="83">
        <v>763.6</v>
      </c>
      <c r="CD7" s="83">
        <v>666.3</v>
      </c>
      <c r="CE7" s="83">
        <v>100</v>
      </c>
      <c r="CF7" s="83">
        <v>7141.1</v>
      </c>
      <c r="CG7" s="83">
        <v>6647.9</v>
      </c>
      <c r="CH7" s="83">
        <v>8880.9</v>
      </c>
      <c r="CI7" s="83">
        <v>9341.9</v>
      </c>
      <c r="CJ7" s="83">
        <v>7078.1</v>
      </c>
      <c r="CK7" s="83">
        <v>8260</v>
      </c>
      <c r="CL7" s="83">
        <v>8600.1</v>
      </c>
      <c r="CM7" s="83">
        <v>9078.5</v>
      </c>
      <c r="CN7" s="83">
        <v>9106</v>
      </c>
      <c r="CO7" s="83">
        <v>9268.1</v>
      </c>
      <c r="CP7" s="80">
        <v>2102323</v>
      </c>
      <c r="CQ7" s="80">
        <v>2656283</v>
      </c>
      <c r="CR7" s="80">
        <v>2898338</v>
      </c>
      <c r="CS7" s="80">
        <v>2917398</v>
      </c>
      <c r="CT7" s="80">
        <v>3893888</v>
      </c>
      <c r="CU7" s="80">
        <v>1543942</v>
      </c>
      <c r="CV7" s="80">
        <v>1467681</v>
      </c>
      <c r="CW7" s="80">
        <v>1533303</v>
      </c>
      <c r="CX7" s="80">
        <v>1359753</v>
      </c>
      <c r="CY7" s="80">
        <v>1430009</v>
      </c>
      <c r="CZ7" s="80">
        <v>173870</v>
      </c>
      <c r="DA7" s="83">
        <v>42.9</v>
      </c>
      <c r="DB7" s="83">
        <v>41.1</v>
      </c>
      <c r="DC7" s="83">
        <v>40</v>
      </c>
      <c r="DD7" s="83">
        <v>37.1</v>
      </c>
      <c r="DE7" s="83">
        <v>45.7</v>
      </c>
      <c r="DF7" s="83">
        <v>36.200000000000003</v>
      </c>
      <c r="DG7" s="83">
        <v>36.5</v>
      </c>
      <c r="DH7" s="83">
        <v>35.299999999999997</v>
      </c>
      <c r="DI7" s="83">
        <v>35</v>
      </c>
      <c r="DJ7" s="83">
        <v>34.299999999999997</v>
      </c>
      <c r="DK7" s="83">
        <v>20.8</v>
      </c>
      <c r="DL7" s="83">
        <v>8.1999999999999993</v>
      </c>
      <c r="DM7" s="83">
        <v>20.6</v>
      </c>
      <c r="DN7" s="83">
        <v>15.6</v>
      </c>
      <c r="DO7" s="83">
        <v>16.399999999999999</v>
      </c>
      <c r="DP7" s="83">
        <v>18.2</v>
      </c>
      <c r="DQ7" s="83">
        <v>20.9</v>
      </c>
      <c r="DR7" s="83">
        <v>21.1</v>
      </c>
      <c r="DS7" s="83">
        <v>19</v>
      </c>
      <c r="DT7" s="83">
        <v>20.6</v>
      </c>
      <c r="DU7" s="83">
        <v>75.5</v>
      </c>
      <c r="DV7" s="83">
        <v>80.2</v>
      </c>
      <c r="DW7" s="83">
        <v>61</v>
      </c>
      <c r="DX7" s="83">
        <v>52</v>
      </c>
      <c r="DY7" s="83">
        <v>40.4</v>
      </c>
      <c r="DZ7" s="83">
        <v>103.6</v>
      </c>
      <c r="EA7" s="83">
        <v>95.7</v>
      </c>
      <c r="EB7" s="83">
        <v>88.5</v>
      </c>
      <c r="EC7" s="83">
        <v>92.4</v>
      </c>
      <c r="ED7" s="83">
        <v>95.1</v>
      </c>
      <c r="EE7" s="83">
        <v>59.4</v>
      </c>
      <c r="EF7" s="83">
        <v>49.2</v>
      </c>
      <c r="EG7" s="83">
        <v>51.3</v>
      </c>
      <c r="EH7" s="83">
        <v>54</v>
      </c>
      <c r="EI7" s="83">
        <v>56.6</v>
      </c>
      <c r="EJ7" s="83">
        <v>60.3</v>
      </c>
      <c r="EK7" s="83">
        <v>60.2</v>
      </c>
      <c r="EL7" s="83">
        <v>61.2</v>
      </c>
      <c r="EM7" s="83">
        <v>61.9</v>
      </c>
      <c r="EN7" s="83">
        <v>62</v>
      </c>
      <c r="EO7" s="83">
        <v>8.5</v>
      </c>
      <c r="EP7" s="83">
        <v>14.1</v>
      </c>
      <c r="EQ7" s="83">
        <v>25</v>
      </c>
      <c r="ER7" s="83">
        <v>26.6</v>
      </c>
      <c r="ES7" s="83">
        <v>22.9</v>
      </c>
      <c r="ET7" s="83">
        <v>20.5</v>
      </c>
      <c r="EU7" s="83">
        <v>21.4</v>
      </c>
      <c r="EV7" s="83">
        <v>22.6</v>
      </c>
      <c r="EW7" s="83">
        <v>22.2</v>
      </c>
      <c r="EX7" s="83">
        <v>23</v>
      </c>
      <c r="EY7" s="80">
        <v>145581</v>
      </c>
      <c r="EZ7" s="83">
        <v>43.3</v>
      </c>
      <c r="FA7" s="83">
        <v>47.4</v>
      </c>
      <c r="FB7" s="83">
        <v>43</v>
      </c>
      <c r="FC7" s="83">
        <v>39.200000000000003</v>
      </c>
      <c r="FD7" s="83">
        <v>49.6</v>
      </c>
      <c r="FE7" s="83">
        <v>37.299999999999997</v>
      </c>
      <c r="FF7" s="83">
        <v>38</v>
      </c>
      <c r="FG7" s="83">
        <v>36.5</v>
      </c>
      <c r="FH7" s="83">
        <v>36.6</v>
      </c>
      <c r="FI7" s="83">
        <v>35.799999999999997</v>
      </c>
      <c r="FJ7" s="83">
        <v>21.5</v>
      </c>
      <c r="FK7" s="83">
        <v>8.9</v>
      </c>
      <c r="FL7" s="83">
        <v>26.9</v>
      </c>
      <c r="FM7" s="83">
        <v>21.2</v>
      </c>
      <c r="FN7" s="83">
        <v>23.2</v>
      </c>
      <c r="FO7" s="83">
        <v>19.3</v>
      </c>
      <c r="FP7" s="83">
        <v>20.6</v>
      </c>
      <c r="FQ7" s="83">
        <v>21.6</v>
      </c>
      <c r="FR7" s="83">
        <v>20</v>
      </c>
      <c r="FS7" s="83">
        <v>22.1</v>
      </c>
      <c r="FT7" s="83">
        <v>77.599999999999994</v>
      </c>
      <c r="FU7" s="83">
        <v>39.299999999999997</v>
      </c>
      <c r="FV7" s="83">
        <v>31.7</v>
      </c>
      <c r="FW7" s="83">
        <v>26.6</v>
      </c>
      <c r="FX7" s="83">
        <v>19.7</v>
      </c>
      <c r="FY7" s="83">
        <v>83.3</v>
      </c>
      <c r="FZ7" s="83">
        <v>73.2</v>
      </c>
      <c r="GA7" s="83">
        <v>71.400000000000006</v>
      </c>
      <c r="GB7" s="83">
        <v>82</v>
      </c>
      <c r="GC7" s="83">
        <v>87.3</v>
      </c>
      <c r="GD7" s="83">
        <v>59.7</v>
      </c>
      <c r="GE7" s="83">
        <v>60.1</v>
      </c>
      <c r="GF7" s="83">
        <v>62.2</v>
      </c>
      <c r="GG7" s="83">
        <v>64</v>
      </c>
      <c r="GH7" s="83">
        <v>65.8</v>
      </c>
      <c r="GI7" s="83">
        <v>62.1</v>
      </c>
      <c r="GJ7" s="83">
        <v>62.6</v>
      </c>
      <c r="GK7" s="83">
        <v>63.4</v>
      </c>
      <c r="GL7" s="83">
        <v>63.8</v>
      </c>
      <c r="GM7" s="83">
        <v>63.6</v>
      </c>
      <c r="GN7" s="83">
        <v>6</v>
      </c>
      <c r="GO7" s="83">
        <v>5.9</v>
      </c>
      <c r="GP7" s="83">
        <v>5.6</v>
      </c>
      <c r="GQ7" s="83">
        <v>5.7</v>
      </c>
      <c r="GR7" s="83">
        <v>4.5</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v>27280</v>
      </c>
      <c r="IX7" s="83">
        <v>24.4</v>
      </c>
      <c r="IY7" s="83">
        <v>8.3000000000000007</v>
      </c>
      <c r="IZ7" s="83">
        <v>24.8</v>
      </c>
      <c r="JA7" s="83">
        <v>26.5</v>
      </c>
      <c r="JB7" s="83">
        <v>25.6</v>
      </c>
      <c r="JC7" s="83">
        <v>15.5</v>
      </c>
      <c r="JD7" s="83">
        <v>13.1</v>
      </c>
      <c r="JE7" s="83">
        <v>19.899999999999999</v>
      </c>
      <c r="JF7" s="83">
        <v>16.899999999999999</v>
      </c>
      <c r="JG7" s="83">
        <v>20.9</v>
      </c>
      <c r="JH7" s="83">
        <v>4.9000000000000004</v>
      </c>
      <c r="JI7" s="83">
        <v>2.1</v>
      </c>
      <c r="JJ7" s="83">
        <v>0.5</v>
      </c>
      <c r="JK7" s="83">
        <v>0.4</v>
      </c>
      <c r="JL7" s="83">
        <v>0.1</v>
      </c>
      <c r="JM7" s="83">
        <v>28.4</v>
      </c>
      <c r="JN7" s="83">
        <v>25</v>
      </c>
      <c r="JO7" s="83">
        <v>12.9</v>
      </c>
      <c r="JP7" s="83">
        <v>14</v>
      </c>
      <c r="JQ7" s="83">
        <v>15.5</v>
      </c>
      <c r="JR7" s="83">
        <v>0</v>
      </c>
      <c r="JS7" s="83">
        <v>578.20000000000005</v>
      </c>
      <c r="JT7" s="83">
        <v>182</v>
      </c>
      <c r="JU7" s="83">
        <v>148.1</v>
      </c>
      <c r="JV7" s="83">
        <v>131.69999999999999</v>
      </c>
      <c r="JW7" s="83">
        <v>167.2</v>
      </c>
      <c r="JX7" s="83">
        <v>267.7</v>
      </c>
      <c r="JY7" s="83">
        <v>155.5</v>
      </c>
      <c r="JZ7" s="83">
        <v>121</v>
      </c>
      <c r="KA7" s="83">
        <v>81.7</v>
      </c>
      <c r="KB7" s="83">
        <v>71.2</v>
      </c>
      <c r="KC7" s="83">
        <v>5.8</v>
      </c>
      <c r="KD7" s="83">
        <v>11</v>
      </c>
      <c r="KE7" s="83">
        <v>16.7</v>
      </c>
      <c r="KF7" s="83">
        <v>22.3</v>
      </c>
      <c r="KG7" s="83">
        <v>53.3</v>
      </c>
      <c r="KH7" s="83">
        <v>29</v>
      </c>
      <c r="KI7" s="83">
        <v>32.4</v>
      </c>
      <c r="KJ7" s="83">
        <v>42.4</v>
      </c>
      <c r="KK7" s="83">
        <v>45.4</v>
      </c>
      <c r="KL7" s="83">
        <v>100</v>
      </c>
      <c r="KM7" s="83">
        <v>100</v>
      </c>
      <c r="KN7" s="83">
        <v>100</v>
      </c>
      <c r="KO7" s="83">
        <v>100</v>
      </c>
      <c r="KP7" s="83">
        <v>100</v>
      </c>
      <c r="KQ7" s="83">
        <v>100</v>
      </c>
      <c r="KR7" s="83">
        <v>100</v>
      </c>
      <c r="KS7" s="83">
        <v>100</v>
      </c>
      <c r="KT7" s="83">
        <v>100</v>
      </c>
      <c r="KU7" s="83">
        <v>56</v>
      </c>
      <c r="KV7" s="80">
        <v>1009</v>
      </c>
      <c r="KW7" s="83">
        <v>18.3</v>
      </c>
      <c r="KX7" s="83">
        <v>17.100000000000001</v>
      </c>
      <c r="KY7" s="83">
        <v>18.600000000000001</v>
      </c>
      <c r="KZ7" s="83">
        <v>19.7</v>
      </c>
      <c r="LA7" s="83">
        <v>16.5</v>
      </c>
      <c r="LB7" s="83">
        <v>15.3</v>
      </c>
      <c r="LC7" s="83">
        <v>15.4</v>
      </c>
      <c r="LD7" s="83">
        <v>15.1</v>
      </c>
      <c r="LE7" s="83">
        <v>15.5</v>
      </c>
      <c r="LF7" s="83">
        <v>15.2</v>
      </c>
      <c r="LG7" s="83">
        <v>0</v>
      </c>
      <c r="LH7" s="83">
        <v>0.2</v>
      </c>
      <c r="LI7" s="83">
        <v>1.5</v>
      </c>
      <c r="LJ7" s="83">
        <v>13.3</v>
      </c>
      <c r="LK7" s="83">
        <v>0</v>
      </c>
      <c r="LL7" s="83">
        <v>2.4</v>
      </c>
      <c r="LM7" s="83">
        <v>4.0999999999999996</v>
      </c>
      <c r="LN7" s="83">
        <v>2.2000000000000002</v>
      </c>
      <c r="LO7" s="83">
        <v>2.4</v>
      </c>
      <c r="LP7" s="83">
        <v>3.7</v>
      </c>
      <c r="LQ7" s="83">
        <v>0</v>
      </c>
      <c r="LR7" s="83">
        <v>0</v>
      </c>
      <c r="LS7" s="83">
        <v>0</v>
      </c>
      <c r="LT7" s="83">
        <v>0</v>
      </c>
      <c r="LU7" s="83">
        <v>0</v>
      </c>
      <c r="LV7" s="83">
        <v>494.6</v>
      </c>
      <c r="LW7" s="83">
        <v>469.5</v>
      </c>
      <c r="LX7" s="83">
        <v>391.3</v>
      </c>
      <c r="LY7" s="83">
        <v>270.5</v>
      </c>
      <c r="LZ7" s="83">
        <v>252.2</v>
      </c>
      <c r="MA7" s="83">
        <v>12</v>
      </c>
      <c r="MB7" s="83">
        <v>17.399999999999999</v>
      </c>
      <c r="MC7" s="83">
        <v>22.6</v>
      </c>
      <c r="MD7" s="83">
        <v>27.8</v>
      </c>
      <c r="ME7" s="83">
        <v>33.1</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16</v>
      </c>
      <c r="MV7" s="83">
        <v>16</v>
      </c>
      <c r="MW7" s="83">
        <v>16</v>
      </c>
      <c r="MX7" s="83">
        <v>16</v>
      </c>
      <c r="MY7" s="83" t="s">
        <v>130</v>
      </c>
      <c r="MZ7" s="83" t="s">
        <v>130</v>
      </c>
      <c r="NA7" s="83" t="s">
        <v>130</v>
      </c>
      <c r="NB7" s="83" t="s">
        <v>130</v>
      </c>
      <c r="NC7" s="83">
        <v>1</v>
      </c>
      <c r="ND7" s="83">
        <v>2</v>
      </c>
      <c r="NE7" s="83">
        <v>2</v>
      </c>
      <c r="NF7" s="83">
        <v>2</v>
      </c>
      <c r="NG7" s="83">
        <v>1</v>
      </c>
      <c r="NH7" s="83">
        <v>1</v>
      </c>
      <c r="NI7" s="83">
        <v>1</v>
      </c>
      <c r="NJ7" s="83">
        <v>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f>IF(SUM($O$7,$NC$7:$NF$7)=0,FALSE,TRUE)</f>
        <v>1</v>
      </c>
      <c r="KC8" s="87" t="s">
        <v>135</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（最大出力合計173,870kW）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（最大出力合計145,581kW）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（最大出力合計27,280kW）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（最大出力合計1,009kW）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125.3</v>
      </c>
      <c r="AZ11" s="95">
        <f>AZ7</f>
        <v>133.4</v>
      </c>
      <c r="BA11" s="95">
        <f>BA7</f>
        <v>121.5</v>
      </c>
      <c r="BB11" s="95">
        <f>BB7</f>
        <v>124.7</v>
      </c>
      <c r="BC11" s="95">
        <f>BC7</f>
        <v>146.1</v>
      </c>
      <c r="BD11" s="84"/>
      <c r="BE11" s="84"/>
      <c r="BF11" s="84"/>
      <c r="BG11" s="84"/>
      <c r="BH11" s="84"/>
      <c r="BI11" s="94" t="s">
        <v>143</v>
      </c>
      <c r="BJ11" s="95">
        <f>BJ7</f>
        <v>123.2</v>
      </c>
      <c r="BK11" s="95">
        <f>BK7</f>
        <v>133</v>
      </c>
      <c r="BL11" s="95">
        <f>BL7</f>
        <v>118.2</v>
      </c>
      <c r="BM11" s="95">
        <f>BM7</f>
        <v>121.3</v>
      </c>
      <c r="BN11" s="95">
        <f>BN7</f>
        <v>142.1</v>
      </c>
      <c r="BO11" s="84"/>
      <c r="BP11" s="84"/>
      <c r="BQ11" s="84"/>
      <c r="BR11" s="84"/>
      <c r="BS11" s="84"/>
      <c r="BT11" s="94" t="s">
        <v>143</v>
      </c>
      <c r="BU11" s="95">
        <f>BU7</f>
        <v>266</v>
      </c>
      <c r="BV11" s="95">
        <f>BV7</f>
        <v>342.4</v>
      </c>
      <c r="BW11" s="95">
        <f>BW7</f>
        <v>866.1</v>
      </c>
      <c r="BX11" s="95">
        <f>BX7</f>
        <v>1123.4000000000001</v>
      </c>
      <c r="BY11" s="95">
        <f>BY7</f>
        <v>953</v>
      </c>
      <c r="BZ11" s="84"/>
      <c r="CA11" s="84"/>
      <c r="CB11" s="84"/>
      <c r="CC11" s="84"/>
      <c r="CD11" s="84"/>
      <c r="CE11" s="94" t="s">
        <v>143</v>
      </c>
      <c r="CF11" s="95">
        <f>CF7</f>
        <v>7141.1</v>
      </c>
      <c r="CG11" s="95">
        <f>CG7</f>
        <v>6647.9</v>
      </c>
      <c r="CH11" s="95">
        <f>CH7</f>
        <v>8880.9</v>
      </c>
      <c r="CI11" s="95">
        <f>CI7</f>
        <v>9341.9</v>
      </c>
      <c r="CJ11" s="95">
        <f>CJ7</f>
        <v>7078.1</v>
      </c>
      <c r="CK11" s="84"/>
      <c r="CL11" s="84"/>
      <c r="CM11" s="84"/>
      <c r="CN11" s="84"/>
      <c r="CO11" s="94" t="s">
        <v>143</v>
      </c>
      <c r="CP11" s="96">
        <f>CP7</f>
        <v>2102323</v>
      </c>
      <c r="CQ11" s="96">
        <f>CQ7</f>
        <v>2656283</v>
      </c>
      <c r="CR11" s="96">
        <f>CR7</f>
        <v>2898338</v>
      </c>
      <c r="CS11" s="96">
        <f>CS7</f>
        <v>2917398</v>
      </c>
      <c r="CT11" s="96">
        <f>CT7</f>
        <v>3893888</v>
      </c>
      <c r="CU11" s="84"/>
      <c r="CV11" s="84"/>
      <c r="CW11" s="84"/>
      <c r="CX11" s="84"/>
      <c r="CY11" s="84"/>
      <c r="CZ11" s="94" t="s">
        <v>143</v>
      </c>
      <c r="DA11" s="95">
        <f>DA7</f>
        <v>42.9</v>
      </c>
      <c r="DB11" s="95">
        <f>DB7</f>
        <v>41.1</v>
      </c>
      <c r="DC11" s="95">
        <f>DC7</f>
        <v>40</v>
      </c>
      <c r="DD11" s="95">
        <f>DD7</f>
        <v>37.1</v>
      </c>
      <c r="DE11" s="95">
        <f>DE7</f>
        <v>45.7</v>
      </c>
      <c r="DF11" s="84"/>
      <c r="DG11" s="84"/>
      <c r="DH11" s="84"/>
      <c r="DI11" s="84"/>
      <c r="DJ11" s="94" t="s">
        <v>144</v>
      </c>
      <c r="DK11" s="95">
        <f>DK7</f>
        <v>20.8</v>
      </c>
      <c r="DL11" s="95">
        <f>DL7</f>
        <v>8.1999999999999993</v>
      </c>
      <c r="DM11" s="95">
        <f>DM7</f>
        <v>20.6</v>
      </c>
      <c r="DN11" s="95">
        <f>DN7</f>
        <v>15.6</v>
      </c>
      <c r="DO11" s="95">
        <f>DO7</f>
        <v>16.399999999999999</v>
      </c>
      <c r="DP11" s="84"/>
      <c r="DQ11" s="84"/>
      <c r="DR11" s="84"/>
      <c r="DS11" s="84"/>
      <c r="DT11" s="94" t="s">
        <v>143</v>
      </c>
      <c r="DU11" s="95">
        <f>DU7</f>
        <v>75.5</v>
      </c>
      <c r="DV11" s="95">
        <f>DV7</f>
        <v>80.2</v>
      </c>
      <c r="DW11" s="95">
        <f>DW7</f>
        <v>61</v>
      </c>
      <c r="DX11" s="95">
        <f>DX7</f>
        <v>52</v>
      </c>
      <c r="DY11" s="95">
        <f>DY7</f>
        <v>40.4</v>
      </c>
      <c r="DZ11" s="84"/>
      <c r="EA11" s="84"/>
      <c r="EB11" s="84"/>
      <c r="EC11" s="84"/>
      <c r="ED11" s="94" t="s">
        <v>144</v>
      </c>
      <c r="EE11" s="95">
        <f>EE7</f>
        <v>59.4</v>
      </c>
      <c r="EF11" s="95">
        <f>EF7</f>
        <v>49.2</v>
      </c>
      <c r="EG11" s="95">
        <f>EG7</f>
        <v>51.3</v>
      </c>
      <c r="EH11" s="95">
        <f>EH7</f>
        <v>54</v>
      </c>
      <c r="EI11" s="95">
        <f>EI7</f>
        <v>56.6</v>
      </c>
      <c r="EJ11" s="84"/>
      <c r="EK11" s="84"/>
      <c r="EL11" s="84"/>
      <c r="EM11" s="84"/>
      <c r="EN11" s="94" t="s">
        <v>143</v>
      </c>
      <c r="EO11" s="95">
        <f>EO7</f>
        <v>8.5</v>
      </c>
      <c r="EP11" s="95">
        <f>EP7</f>
        <v>14.1</v>
      </c>
      <c r="EQ11" s="95">
        <f>EQ7</f>
        <v>25</v>
      </c>
      <c r="ER11" s="95">
        <f>ER7</f>
        <v>26.6</v>
      </c>
      <c r="ES11" s="95">
        <f>ES7</f>
        <v>22.9</v>
      </c>
      <c r="ET11" s="84"/>
      <c r="EU11" s="84"/>
      <c r="EV11" s="84"/>
      <c r="EW11" s="84"/>
      <c r="EX11" s="84"/>
      <c r="EY11" s="94" t="s">
        <v>143</v>
      </c>
      <c r="EZ11" s="95">
        <f>EZ7</f>
        <v>43.3</v>
      </c>
      <c r="FA11" s="95">
        <f>FA7</f>
        <v>47.4</v>
      </c>
      <c r="FB11" s="95">
        <f>FB7</f>
        <v>43</v>
      </c>
      <c r="FC11" s="95">
        <f>FC7</f>
        <v>39.200000000000003</v>
      </c>
      <c r="FD11" s="95">
        <f>FD7</f>
        <v>49.6</v>
      </c>
      <c r="FE11" s="84"/>
      <c r="FF11" s="84"/>
      <c r="FG11" s="84"/>
      <c r="FH11" s="84"/>
      <c r="FI11" s="94" t="s">
        <v>143</v>
      </c>
      <c r="FJ11" s="95">
        <f>FJ7</f>
        <v>21.5</v>
      </c>
      <c r="FK11" s="95">
        <f>FK7</f>
        <v>8.9</v>
      </c>
      <c r="FL11" s="95">
        <f>FL7</f>
        <v>26.9</v>
      </c>
      <c r="FM11" s="95">
        <f>FM7</f>
        <v>21.2</v>
      </c>
      <c r="FN11" s="95">
        <f>FN7</f>
        <v>23.2</v>
      </c>
      <c r="FO11" s="84"/>
      <c r="FP11" s="84"/>
      <c r="FQ11" s="84"/>
      <c r="FR11" s="84"/>
      <c r="FS11" s="94" t="s">
        <v>144</v>
      </c>
      <c r="FT11" s="95">
        <f>FT7</f>
        <v>77.599999999999994</v>
      </c>
      <c r="FU11" s="95">
        <f>FU7</f>
        <v>39.299999999999997</v>
      </c>
      <c r="FV11" s="95">
        <f>FV7</f>
        <v>31.7</v>
      </c>
      <c r="FW11" s="95">
        <f>FW7</f>
        <v>26.6</v>
      </c>
      <c r="FX11" s="95">
        <f>FX7</f>
        <v>19.7</v>
      </c>
      <c r="FY11" s="84"/>
      <c r="FZ11" s="84"/>
      <c r="GA11" s="84"/>
      <c r="GB11" s="84"/>
      <c r="GC11" s="94" t="s">
        <v>143</v>
      </c>
      <c r="GD11" s="95">
        <f>GD7</f>
        <v>59.7</v>
      </c>
      <c r="GE11" s="95">
        <f>GE7</f>
        <v>60.1</v>
      </c>
      <c r="GF11" s="95">
        <f>GF7</f>
        <v>62.2</v>
      </c>
      <c r="GG11" s="95">
        <f>GG7</f>
        <v>64</v>
      </c>
      <c r="GH11" s="95">
        <f>GH7</f>
        <v>65.8</v>
      </c>
      <c r="GI11" s="84"/>
      <c r="GJ11" s="84"/>
      <c r="GK11" s="84"/>
      <c r="GL11" s="84"/>
      <c r="GM11" s="94" t="s">
        <v>143</v>
      </c>
      <c r="GN11" s="95">
        <f>GN7</f>
        <v>6</v>
      </c>
      <c r="GO11" s="95">
        <f>GO7</f>
        <v>5.9</v>
      </c>
      <c r="GP11" s="95">
        <f>GP7</f>
        <v>5.6</v>
      </c>
      <c r="GQ11" s="95">
        <f>GQ7</f>
        <v>5.7</v>
      </c>
      <c r="GR11" s="95">
        <f>GR7</f>
        <v>4.5</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f>IX7</f>
        <v>24.4</v>
      </c>
      <c r="IY11" s="95">
        <f>IY7</f>
        <v>8.3000000000000007</v>
      </c>
      <c r="IZ11" s="95">
        <f>IZ7</f>
        <v>24.8</v>
      </c>
      <c r="JA11" s="95">
        <f>JA7</f>
        <v>26.5</v>
      </c>
      <c r="JB11" s="95">
        <f>JB7</f>
        <v>25.6</v>
      </c>
      <c r="JC11" s="84"/>
      <c r="JD11" s="84"/>
      <c r="JE11" s="84"/>
      <c r="JF11" s="84"/>
      <c r="JG11" s="94" t="s">
        <v>143</v>
      </c>
      <c r="JH11" s="95">
        <f>JH7</f>
        <v>4.9000000000000004</v>
      </c>
      <c r="JI11" s="95">
        <f>JI7</f>
        <v>2.1</v>
      </c>
      <c r="JJ11" s="95">
        <f>JJ7</f>
        <v>0.5</v>
      </c>
      <c r="JK11" s="95">
        <f>JK7</f>
        <v>0.4</v>
      </c>
      <c r="JL11" s="95">
        <f>JL7</f>
        <v>0.1</v>
      </c>
      <c r="JM11" s="84"/>
      <c r="JN11" s="84"/>
      <c r="JO11" s="84"/>
      <c r="JP11" s="84"/>
      <c r="JQ11" s="94" t="s">
        <v>143</v>
      </c>
      <c r="JR11" s="95">
        <f>JR7</f>
        <v>0</v>
      </c>
      <c r="JS11" s="95">
        <f>JS7</f>
        <v>578.20000000000005</v>
      </c>
      <c r="JT11" s="95">
        <f>JT7</f>
        <v>182</v>
      </c>
      <c r="JU11" s="95">
        <f>JU7</f>
        <v>148.1</v>
      </c>
      <c r="JV11" s="95">
        <f>JV7</f>
        <v>131.69999999999999</v>
      </c>
      <c r="JW11" s="84"/>
      <c r="JX11" s="84"/>
      <c r="JY11" s="84"/>
      <c r="JZ11" s="84"/>
      <c r="KA11" s="94" t="s">
        <v>143</v>
      </c>
      <c r="KB11" s="95">
        <f>KB7</f>
        <v>71.2</v>
      </c>
      <c r="KC11" s="95">
        <f>KC7</f>
        <v>5.8</v>
      </c>
      <c r="KD11" s="95">
        <f>KD7</f>
        <v>11</v>
      </c>
      <c r="KE11" s="95">
        <f>KE7</f>
        <v>16.7</v>
      </c>
      <c r="KF11" s="95">
        <f>KF7</f>
        <v>22.3</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143</v>
      </c>
      <c r="KW11" s="95">
        <f>KW7</f>
        <v>18.3</v>
      </c>
      <c r="KX11" s="95">
        <f>KX7</f>
        <v>17.100000000000001</v>
      </c>
      <c r="KY11" s="95">
        <f>KY7</f>
        <v>18.600000000000001</v>
      </c>
      <c r="KZ11" s="95">
        <f>KZ7</f>
        <v>19.7</v>
      </c>
      <c r="LA11" s="95">
        <f>LA7</f>
        <v>16.5</v>
      </c>
      <c r="LB11" s="84"/>
      <c r="LC11" s="84"/>
      <c r="LD11" s="84"/>
      <c r="LE11" s="84"/>
      <c r="LF11" s="94" t="s">
        <v>143</v>
      </c>
      <c r="LG11" s="95">
        <f>LG7</f>
        <v>0</v>
      </c>
      <c r="LH11" s="95">
        <f>LH7</f>
        <v>0.2</v>
      </c>
      <c r="LI11" s="95">
        <f>LI7</f>
        <v>1.5</v>
      </c>
      <c r="LJ11" s="95">
        <f>LJ7</f>
        <v>13.3</v>
      </c>
      <c r="LK11" s="95">
        <f>LK7</f>
        <v>0</v>
      </c>
      <c r="LL11" s="84"/>
      <c r="LM11" s="84"/>
      <c r="LN11" s="84"/>
      <c r="LO11" s="84"/>
      <c r="LP11" s="94" t="s">
        <v>143</v>
      </c>
      <c r="LQ11" s="95">
        <f>LQ7</f>
        <v>0</v>
      </c>
      <c r="LR11" s="95">
        <f>LR7</f>
        <v>0</v>
      </c>
      <c r="LS11" s="95">
        <f>LS7</f>
        <v>0</v>
      </c>
      <c r="LT11" s="95">
        <f>LT7</f>
        <v>0</v>
      </c>
      <c r="LU11" s="95">
        <f>LU7</f>
        <v>0</v>
      </c>
      <c r="LV11" s="84"/>
      <c r="LW11" s="84"/>
      <c r="LX11" s="84"/>
      <c r="LY11" s="84"/>
      <c r="LZ11" s="94" t="s">
        <v>143</v>
      </c>
      <c r="MA11" s="95">
        <f>MA7</f>
        <v>12</v>
      </c>
      <c r="MB11" s="95">
        <f>MB7</f>
        <v>17.399999999999999</v>
      </c>
      <c r="MC11" s="95">
        <f>MC7</f>
        <v>22.6</v>
      </c>
      <c r="MD11" s="95">
        <f>MD7</f>
        <v>27.8</v>
      </c>
      <c r="ME11" s="95">
        <f>ME7</f>
        <v>33.1</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135.9</v>
      </c>
      <c r="AZ12" s="95">
        <f>BE7</f>
        <v>130.5</v>
      </c>
      <c r="BA12" s="95">
        <f>BF7</f>
        <v>129.9</v>
      </c>
      <c r="BB12" s="95">
        <f>BG7</f>
        <v>130.19999999999999</v>
      </c>
      <c r="BC12" s="95">
        <f>BH7</f>
        <v>134.6</v>
      </c>
      <c r="BD12" s="84"/>
      <c r="BE12" s="84"/>
      <c r="BF12" s="84"/>
      <c r="BG12" s="84"/>
      <c r="BH12" s="84"/>
      <c r="BI12" s="94" t="s">
        <v>146</v>
      </c>
      <c r="BJ12" s="95">
        <f>BO7</f>
        <v>136.30000000000001</v>
      </c>
      <c r="BK12" s="95">
        <f>BP7</f>
        <v>130.69999999999999</v>
      </c>
      <c r="BL12" s="95">
        <f>BQ7</f>
        <v>128.9</v>
      </c>
      <c r="BM12" s="95">
        <f>BR7</f>
        <v>129.30000000000001</v>
      </c>
      <c r="BN12" s="95">
        <f>BS7</f>
        <v>133.80000000000001</v>
      </c>
      <c r="BO12" s="84"/>
      <c r="BP12" s="84"/>
      <c r="BQ12" s="84"/>
      <c r="BR12" s="84"/>
      <c r="BS12" s="84"/>
      <c r="BT12" s="94" t="s">
        <v>147</v>
      </c>
      <c r="BU12" s="95">
        <f>BZ7</f>
        <v>688</v>
      </c>
      <c r="BV12" s="95">
        <f>CA7</f>
        <v>707.7</v>
      </c>
      <c r="BW12" s="95">
        <f>CB7</f>
        <v>749.1</v>
      </c>
      <c r="BX12" s="95">
        <f>CC7</f>
        <v>763.6</v>
      </c>
      <c r="BY12" s="95">
        <f>CD7</f>
        <v>666.3</v>
      </c>
      <c r="BZ12" s="84"/>
      <c r="CA12" s="84"/>
      <c r="CB12" s="84"/>
      <c r="CC12" s="84"/>
      <c r="CD12" s="84"/>
      <c r="CE12" s="94" t="s">
        <v>146</v>
      </c>
      <c r="CF12" s="95">
        <f>CK7</f>
        <v>8260</v>
      </c>
      <c r="CG12" s="95">
        <f>CL7</f>
        <v>8600.1</v>
      </c>
      <c r="CH12" s="95">
        <f>CM7</f>
        <v>9078.5</v>
      </c>
      <c r="CI12" s="95">
        <f>CN7</f>
        <v>9106</v>
      </c>
      <c r="CJ12" s="95">
        <f>CO7</f>
        <v>9268.1</v>
      </c>
      <c r="CK12" s="84"/>
      <c r="CL12" s="84"/>
      <c r="CM12" s="84"/>
      <c r="CN12" s="84"/>
      <c r="CO12" s="94" t="s">
        <v>148</v>
      </c>
      <c r="CP12" s="96">
        <f>CU7</f>
        <v>1543942</v>
      </c>
      <c r="CQ12" s="96">
        <f>CV7</f>
        <v>1467681</v>
      </c>
      <c r="CR12" s="96">
        <f>CW7</f>
        <v>1533303</v>
      </c>
      <c r="CS12" s="96">
        <f>CX7</f>
        <v>1359753</v>
      </c>
      <c r="CT12" s="96">
        <f>CY7</f>
        <v>1430009</v>
      </c>
      <c r="CU12" s="84"/>
      <c r="CV12" s="84"/>
      <c r="CW12" s="84"/>
      <c r="CX12" s="84"/>
      <c r="CY12" s="84"/>
      <c r="CZ12" s="94" t="s">
        <v>146</v>
      </c>
      <c r="DA12" s="95">
        <f>DF7</f>
        <v>36.200000000000003</v>
      </c>
      <c r="DB12" s="95">
        <f>DG7</f>
        <v>36.5</v>
      </c>
      <c r="DC12" s="95">
        <f>DH7</f>
        <v>35.299999999999997</v>
      </c>
      <c r="DD12" s="95">
        <f>DI7</f>
        <v>35</v>
      </c>
      <c r="DE12" s="95">
        <f>DJ7</f>
        <v>34.299999999999997</v>
      </c>
      <c r="DF12" s="84"/>
      <c r="DG12" s="84"/>
      <c r="DH12" s="84"/>
      <c r="DI12" s="84"/>
      <c r="DJ12" s="94" t="s">
        <v>146</v>
      </c>
      <c r="DK12" s="95">
        <f>DP7</f>
        <v>18.2</v>
      </c>
      <c r="DL12" s="95">
        <f>DQ7</f>
        <v>20.9</v>
      </c>
      <c r="DM12" s="95">
        <f>DR7</f>
        <v>21.1</v>
      </c>
      <c r="DN12" s="95">
        <f>DS7</f>
        <v>19</v>
      </c>
      <c r="DO12" s="95">
        <f>DT7</f>
        <v>20.6</v>
      </c>
      <c r="DP12" s="84"/>
      <c r="DQ12" s="84"/>
      <c r="DR12" s="84"/>
      <c r="DS12" s="84"/>
      <c r="DT12" s="94" t="s">
        <v>146</v>
      </c>
      <c r="DU12" s="95">
        <f>DZ7</f>
        <v>103.6</v>
      </c>
      <c r="DV12" s="95">
        <f>EA7</f>
        <v>95.7</v>
      </c>
      <c r="DW12" s="95">
        <f>EB7</f>
        <v>88.5</v>
      </c>
      <c r="DX12" s="95">
        <f>EC7</f>
        <v>92.4</v>
      </c>
      <c r="DY12" s="95">
        <f>ED7</f>
        <v>95.1</v>
      </c>
      <c r="DZ12" s="84"/>
      <c r="EA12" s="84"/>
      <c r="EB12" s="84"/>
      <c r="EC12" s="84"/>
      <c r="ED12" s="94" t="s">
        <v>146</v>
      </c>
      <c r="EE12" s="95">
        <f>EJ7</f>
        <v>60.3</v>
      </c>
      <c r="EF12" s="95">
        <f>EK7</f>
        <v>60.2</v>
      </c>
      <c r="EG12" s="95">
        <f>EL7</f>
        <v>61.2</v>
      </c>
      <c r="EH12" s="95">
        <f>EM7</f>
        <v>61.9</v>
      </c>
      <c r="EI12" s="95">
        <f>EN7</f>
        <v>62</v>
      </c>
      <c r="EJ12" s="84"/>
      <c r="EK12" s="84"/>
      <c r="EL12" s="84"/>
      <c r="EM12" s="84"/>
      <c r="EN12" s="94" t="s">
        <v>146</v>
      </c>
      <c r="EO12" s="95">
        <f>ET7</f>
        <v>20.5</v>
      </c>
      <c r="EP12" s="95">
        <f>EU7</f>
        <v>21.4</v>
      </c>
      <c r="EQ12" s="95">
        <f>EV7</f>
        <v>22.6</v>
      </c>
      <c r="ER12" s="95">
        <f>EW7</f>
        <v>22.2</v>
      </c>
      <c r="ES12" s="95">
        <f>EX7</f>
        <v>23</v>
      </c>
      <c r="ET12" s="84"/>
      <c r="EU12" s="84"/>
      <c r="EV12" s="84"/>
      <c r="EW12" s="84"/>
      <c r="EX12" s="84"/>
      <c r="EY12" s="94" t="s">
        <v>146</v>
      </c>
      <c r="EZ12" s="95">
        <f>IF($EZ$8,FE7,"-")</f>
        <v>37.299999999999997</v>
      </c>
      <c r="FA12" s="95">
        <f>IF($EZ$8,FF7,"-")</f>
        <v>38</v>
      </c>
      <c r="FB12" s="95">
        <f>IF($EZ$8,FG7,"-")</f>
        <v>36.5</v>
      </c>
      <c r="FC12" s="95">
        <f>IF($EZ$8,FH7,"-")</f>
        <v>36.6</v>
      </c>
      <c r="FD12" s="95">
        <f>IF($EZ$8,FI7,"-")</f>
        <v>35.799999999999997</v>
      </c>
      <c r="FE12" s="84"/>
      <c r="FF12" s="84"/>
      <c r="FG12" s="84"/>
      <c r="FH12" s="84"/>
      <c r="FI12" s="94" t="s">
        <v>146</v>
      </c>
      <c r="FJ12" s="95">
        <f>IF($FJ$8,FO7,"-")</f>
        <v>19.3</v>
      </c>
      <c r="FK12" s="95">
        <f>IF($FJ$8,FP7,"-")</f>
        <v>20.6</v>
      </c>
      <c r="FL12" s="95">
        <f>IF($FJ$8,FQ7,"-")</f>
        <v>21.6</v>
      </c>
      <c r="FM12" s="95">
        <f>IF($FJ$8,FR7,"-")</f>
        <v>20</v>
      </c>
      <c r="FN12" s="95">
        <f>IF($FJ$8,FS7,"-")</f>
        <v>22.1</v>
      </c>
      <c r="FO12" s="84"/>
      <c r="FP12" s="84"/>
      <c r="FQ12" s="84"/>
      <c r="FR12" s="84"/>
      <c r="FS12" s="94" t="s">
        <v>146</v>
      </c>
      <c r="FT12" s="95">
        <f>IF($FT$8,FY7,"-")</f>
        <v>83.3</v>
      </c>
      <c r="FU12" s="95">
        <f>IF($FT$8,FZ7,"-")</f>
        <v>73.2</v>
      </c>
      <c r="FV12" s="95">
        <f>IF($FT$8,GA7,"-")</f>
        <v>71.400000000000006</v>
      </c>
      <c r="FW12" s="95">
        <f>IF($FT$8,GB7,"-")</f>
        <v>82</v>
      </c>
      <c r="FX12" s="95">
        <f>IF($FT$8,GC7,"-")</f>
        <v>87.3</v>
      </c>
      <c r="FY12" s="84"/>
      <c r="FZ12" s="84"/>
      <c r="GA12" s="84"/>
      <c r="GB12" s="84"/>
      <c r="GC12" s="94" t="s">
        <v>146</v>
      </c>
      <c r="GD12" s="95">
        <f>IF($GD$8,GI7,"-")</f>
        <v>62.1</v>
      </c>
      <c r="GE12" s="95">
        <f>IF($GD$8,GJ7,"-")</f>
        <v>62.6</v>
      </c>
      <c r="GF12" s="95">
        <f>IF($GD$8,GK7,"-")</f>
        <v>63.4</v>
      </c>
      <c r="GG12" s="95">
        <f>IF($GD$8,GL7,"-")</f>
        <v>63.8</v>
      </c>
      <c r="GH12" s="95">
        <f>IF($GD$8,GM7,"-")</f>
        <v>63.6</v>
      </c>
      <c r="GI12" s="84"/>
      <c r="GJ12" s="84"/>
      <c r="GK12" s="84"/>
      <c r="GL12" s="84"/>
      <c r="GM12" s="94" t="s">
        <v>146</v>
      </c>
      <c r="GN12" s="95">
        <f>IF($GN$8,GS7,"-")</f>
        <v>14.4</v>
      </c>
      <c r="GO12" s="95">
        <f>IF($GN$8,GT7,"-")</f>
        <v>15.3</v>
      </c>
      <c r="GP12" s="95">
        <f>IF($GN$8,GU7,"-")</f>
        <v>16.100000000000001</v>
      </c>
      <c r="GQ12" s="95">
        <f>IF($GN$8,GV7,"-")</f>
        <v>15.2</v>
      </c>
      <c r="GR12" s="95">
        <f>IF($GN$8,GW7,"-")</f>
        <v>17.7</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15.5</v>
      </c>
      <c r="IY12" s="95">
        <f>IF($IX$8,JD7,"-")</f>
        <v>13.1</v>
      </c>
      <c r="IZ12" s="95">
        <f>IF($IX$8,JE7,"-")</f>
        <v>19.899999999999999</v>
      </c>
      <c r="JA12" s="95">
        <f>IF($IX$8,JF7,"-")</f>
        <v>16.899999999999999</v>
      </c>
      <c r="JB12" s="95">
        <f>IF($IX$8,JG7,"-")</f>
        <v>20.9</v>
      </c>
      <c r="JC12" s="84"/>
      <c r="JD12" s="84"/>
      <c r="JE12" s="84"/>
      <c r="JF12" s="84"/>
      <c r="JG12" s="94" t="s">
        <v>146</v>
      </c>
      <c r="JH12" s="95">
        <f>IF($JH$8,JM7,"-")</f>
        <v>28.4</v>
      </c>
      <c r="JI12" s="95">
        <f>IF($JH$8,JN7,"-")</f>
        <v>25</v>
      </c>
      <c r="JJ12" s="95">
        <f>IF($JH$8,JO7,"-")</f>
        <v>12.9</v>
      </c>
      <c r="JK12" s="95">
        <f>IF($JH$8,JP7,"-")</f>
        <v>14</v>
      </c>
      <c r="JL12" s="95">
        <f>IF($JH$8,JQ7,"-")</f>
        <v>15.5</v>
      </c>
      <c r="JM12" s="84"/>
      <c r="JN12" s="84"/>
      <c r="JO12" s="84"/>
      <c r="JP12" s="84"/>
      <c r="JQ12" s="94" t="s">
        <v>146</v>
      </c>
      <c r="JR12" s="95">
        <f>IF($JR$8,JW7,"-")</f>
        <v>167.2</v>
      </c>
      <c r="JS12" s="95">
        <f>IF($JR$8,JX7,"-")</f>
        <v>267.7</v>
      </c>
      <c r="JT12" s="95">
        <f>IF($JR$8,JY7,"-")</f>
        <v>155.5</v>
      </c>
      <c r="JU12" s="95">
        <f>IF($JR$8,JZ7,"-")</f>
        <v>121</v>
      </c>
      <c r="JV12" s="95">
        <f>IF($JR$8,KA7,"-")</f>
        <v>81.7</v>
      </c>
      <c r="JW12" s="84"/>
      <c r="JX12" s="84"/>
      <c r="JY12" s="84"/>
      <c r="JZ12" s="84"/>
      <c r="KA12" s="94" t="s">
        <v>146</v>
      </c>
      <c r="KB12" s="95">
        <f>IF($KB$8,KG7,"-")</f>
        <v>53.3</v>
      </c>
      <c r="KC12" s="95">
        <f>IF($KB$8,KH7,"-")</f>
        <v>29</v>
      </c>
      <c r="KD12" s="95">
        <f>IF($KB$8,KI7,"-")</f>
        <v>32.4</v>
      </c>
      <c r="KE12" s="95">
        <f>IF($KB$8,KJ7,"-")</f>
        <v>42.4</v>
      </c>
      <c r="KF12" s="95">
        <f>IF($KB$8,KK7,"-")</f>
        <v>45.4</v>
      </c>
      <c r="KG12" s="84"/>
      <c r="KH12" s="84"/>
      <c r="KI12" s="84"/>
      <c r="KJ12" s="84"/>
      <c r="KK12" s="94" t="s">
        <v>146</v>
      </c>
      <c r="KL12" s="95">
        <f>IF($KL$8,KQ7,"-")</f>
        <v>100</v>
      </c>
      <c r="KM12" s="95">
        <f>IF($KL$8,KR7,"-")</f>
        <v>100</v>
      </c>
      <c r="KN12" s="95">
        <f>IF($KL$8,KS7,"-")</f>
        <v>100</v>
      </c>
      <c r="KO12" s="95">
        <f>IF($KL$8,KT7,"-")</f>
        <v>100</v>
      </c>
      <c r="KP12" s="95">
        <f>IF($KL$8,KU7,"-")</f>
        <v>56</v>
      </c>
      <c r="KQ12" s="84"/>
      <c r="KR12" s="84"/>
      <c r="KS12" s="84"/>
      <c r="KT12" s="84"/>
      <c r="KU12" s="84"/>
      <c r="KV12" s="94" t="s">
        <v>146</v>
      </c>
      <c r="KW12" s="95">
        <f>IF($KW$8,LB7,"-")</f>
        <v>15.3</v>
      </c>
      <c r="KX12" s="95">
        <f>IF($KW$8,LC7,"-")</f>
        <v>15.4</v>
      </c>
      <c r="KY12" s="95">
        <f>IF($KW$8,LD7,"-")</f>
        <v>15.1</v>
      </c>
      <c r="KZ12" s="95">
        <f>IF($KW$8,LE7,"-")</f>
        <v>15.5</v>
      </c>
      <c r="LA12" s="95">
        <f>IF($KW$8,LF7,"-")</f>
        <v>15.2</v>
      </c>
      <c r="LB12" s="84"/>
      <c r="LC12" s="84"/>
      <c r="LD12" s="84"/>
      <c r="LE12" s="84"/>
      <c r="LF12" s="94" t="s">
        <v>146</v>
      </c>
      <c r="LG12" s="95">
        <f>IF($LG$8,LL7,"-")</f>
        <v>2.4</v>
      </c>
      <c r="LH12" s="95">
        <f>IF($LG$8,LM7,"-")</f>
        <v>4.0999999999999996</v>
      </c>
      <c r="LI12" s="95">
        <f>IF($LG$8,LN7,"-")</f>
        <v>2.2000000000000002</v>
      </c>
      <c r="LJ12" s="95">
        <f>IF($LG$8,LO7,"-")</f>
        <v>2.4</v>
      </c>
      <c r="LK12" s="95">
        <f>IF($LG$8,LP7,"-")</f>
        <v>3.7</v>
      </c>
      <c r="LL12" s="84"/>
      <c r="LM12" s="84"/>
      <c r="LN12" s="84"/>
      <c r="LO12" s="84"/>
      <c r="LP12" s="94" t="s">
        <v>146</v>
      </c>
      <c r="LQ12" s="95">
        <f>IF($LQ$8,LV7,"-")</f>
        <v>494.6</v>
      </c>
      <c r="LR12" s="95">
        <f>IF($LQ$8,LW7,"-")</f>
        <v>469.5</v>
      </c>
      <c r="LS12" s="95">
        <f>IF($LQ$8,LX7,"-")</f>
        <v>391.3</v>
      </c>
      <c r="LT12" s="95">
        <f>IF($LQ$8,LY7,"-")</f>
        <v>270.5</v>
      </c>
      <c r="LU12" s="95">
        <f>IF($LQ$8,LZ7,"-")</f>
        <v>252.2</v>
      </c>
      <c r="LV12" s="84"/>
      <c r="LW12" s="84"/>
      <c r="LX12" s="84"/>
      <c r="LY12" s="84"/>
      <c r="LZ12" s="94" t="s">
        <v>146</v>
      </c>
      <c r="MA12" s="95">
        <f>IF($MA$8,MF7,"-")</f>
        <v>11.5</v>
      </c>
      <c r="MB12" s="95">
        <f>IF($MA$8,MG7,"-")</f>
        <v>16.100000000000001</v>
      </c>
      <c r="MC12" s="95">
        <f>IF($MA$8,MH7,"-")</f>
        <v>22.3</v>
      </c>
      <c r="MD12" s="95">
        <f>IF($MA$8,MI7,"-")</f>
        <v>27.3</v>
      </c>
      <c r="ME12" s="95">
        <f>IF($MA$8,MJ7,"-")</f>
        <v>32.5</v>
      </c>
      <c r="MF12" s="84"/>
      <c r="MG12" s="84"/>
      <c r="MH12" s="84"/>
      <c r="MI12" s="84"/>
      <c r="MJ12" s="94" t="s">
        <v>146</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125.3</v>
      </c>
      <c r="AZ17" s="106">
        <f t="shared" ref="AZ17:BC17" si="9">IF(AZ7="-",NA(),AZ7)</f>
        <v>133.4</v>
      </c>
      <c r="BA17" s="106">
        <f t="shared" si="9"/>
        <v>121.5</v>
      </c>
      <c r="BB17" s="106">
        <f t="shared" si="9"/>
        <v>124.7</v>
      </c>
      <c r="BC17" s="106">
        <f t="shared" si="9"/>
        <v>146.1</v>
      </c>
      <c r="BD17" s="100"/>
      <c r="BE17" s="100"/>
      <c r="BF17" s="100"/>
      <c r="BG17" s="100"/>
      <c r="BH17" s="100"/>
      <c r="BI17" s="105" t="s">
        <v>162</v>
      </c>
      <c r="BJ17" s="106">
        <f>IF(BJ7="-",NA(),BJ7)</f>
        <v>123.2</v>
      </c>
      <c r="BK17" s="106">
        <f t="shared" ref="BK17:BN17" si="10">IF(BK7="-",NA(),BK7)</f>
        <v>133</v>
      </c>
      <c r="BL17" s="106">
        <f t="shared" si="10"/>
        <v>118.2</v>
      </c>
      <c r="BM17" s="106">
        <f t="shared" si="10"/>
        <v>121.3</v>
      </c>
      <c r="BN17" s="106">
        <f t="shared" si="10"/>
        <v>142.1</v>
      </c>
      <c r="BO17" s="100"/>
      <c r="BP17" s="100"/>
      <c r="BQ17" s="100"/>
      <c r="BR17" s="100"/>
      <c r="BS17" s="100"/>
      <c r="BT17" s="105" t="s">
        <v>162</v>
      </c>
      <c r="BU17" s="106">
        <f>IF(BU7="-",NA(),BU7)</f>
        <v>266</v>
      </c>
      <c r="BV17" s="106">
        <f t="shared" ref="BV17:BY17" si="11">IF(BV7="-",NA(),BV7)</f>
        <v>342.4</v>
      </c>
      <c r="BW17" s="106">
        <f t="shared" si="11"/>
        <v>866.1</v>
      </c>
      <c r="BX17" s="106">
        <f t="shared" si="11"/>
        <v>1123.4000000000001</v>
      </c>
      <c r="BY17" s="106">
        <f t="shared" si="11"/>
        <v>953</v>
      </c>
      <c r="BZ17" s="100"/>
      <c r="CA17" s="100"/>
      <c r="CB17" s="100"/>
      <c r="CC17" s="100"/>
      <c r="CD17" s="100"/>
      <c r="CE17" s="105" t="s">
        <v>162</v>
      </c>
      <c r="CF17" s="106">
        <f>IF(CF7="-",NA(),CF7)</f>
        <v>7141.1</v>
      </c>
      <c r="CG17" s="106">
        <f t="shared" ref="CG17:CJ17" si="12">IF(CG7="-",NA(),CG7)</f>
        <v>6647.9</v>
      </c>
      <c r="CH17" s="106">
        <f t="shared" si="12"/>
        <v>8880.9</v>
      </c>
      <c r="CI17" s="106">
        <f t="shared" si="12"/>
        <v>9341.9</v>
      </c>
      <c r="CJ17" s="106">
        <f t="shared" si="12"/>
        <v>7078.1</v>
      </c>
      <c r="CK17" s="100"/>
      <c r="CL17" s="100"/>
      <c r="CM17" s="100"/>
      <c r="CN17" s="100"/>
      <c r="CO17" s="105" t="s">
        <v>162</v>
      </c>
      <c r="CP17" s="107">
        <f>IF(CP7="-",NA(),CP7)</f>
        <v>2102323</v>
      </c>
      <c r="CQ17" s="107">
        <f t="shared" ref="CQ17:CT17" si="13">IF(CQ7="-",NA(),CQ7)</f>
        <v>2656283</v>
      </c>
      <c r="CR17" s="107">
        <f t="shared" si="13"/>
        <v>2898338</v>
      </c>
      <c r="CS17" s="107">
        <f t="shared" si="13"/>
        <v>2917398</v>
      </c>
      <c r="CT17" s="107">
        <f t="shared" si="13"/>
        <v>3893888</v>
      </c>
      <c r="CU17" s="100"/>
      <c r="CV17" s="100"/>
      <c r="CW17" s="100"/>
      <c r="CX17" s="100"/>
      <c r="CY17" s="100"/>
      <c r="CZ17" s="105" t="s">
        <v>162</v>
      </c>
      <c r="DA17" s="106">
        <f>IF(DA7="-",NA(),DA7)</f>
        <v>42.9</v>
      </c>
      <c r="DB17" s="106">
        <f t="shared" ref="DB17:DE17" si="14">IF(DB7="-",NA(),DB7)</f>
        <v>41.1</v>
      </c>
      <c r="DC17" s="106">
        <f t="shared" si="14"/>
        <v>40</v>
      </c>
      <c r="DD17" s="106">
        <f t="shared" si="14"/>
        <v>37.1</v>
      </c>
      <c r="DE17" s="106">
        <f t="shared" si="14"/>
        <v>45.7</v>
      </c>
      <c r="DF17" s="100"/>
      <c r="DG17" s="100"/>
      <c r="DH17" s="100"/>
      <c r="DI17" s="100"/>
      <c r="DJ17" s="105" t="s">
        <v>162</v>
      </c>
      <c r="DK17" s="106">
        <f>IF(DK7="-",NA(),DK7)</f>
        <v>20.8</v>
      </c>
      <c r="DL17" s="106">
        <f t="shared" ref="DL17:DO17" si="15">IF(DL7="-",NA(),DL7)</f>
        <v>8.1999999999999993</v>
      </c>
      <c r="DM17" s="106">
        <f t="shared" si="15"/>
        <v>20.6</v>
      </c>
      <c r="DN17" s="106">
        <f t="shared" si="15"/>
        <v>15.6</v>
      </c>
      <c r="DO17" s="106">
        <f t="shared" si="15"/>
        <v>16.399999999999999</v>
      </c>
      <c r="DP17" s="100"/>
      <c r="DQ17" s="100"/>
      <c r="DR17" s="100"/>
      <c r="DS17" s="100"/>
      <c r="DT17" s="105" t="s">
        <v>162</v>
      </c>
      <c r="DU17" s="106">
        <f>IF(DU7="-",NA(),DU7)</f>
        <v>75.5</v>
      </c>
      <c r="DV17" s="106">
        <f t="shared" ref="DV17:DY17" si="16">IF(DV7="-",NA(),DV7)</f>
        <v>80.2</v>
      </c>
      <c r="DW17" s="106">
        <f t="shared" si="16"/>
        <v>61</v>
      </c>
      <c r="DX17" s="106">
        <f t="shared" si="16"/>
        <v>52</v>
      </c>
      <c r="DY17" s="106">
        <f t="shared" si="16"/>
        <v>40.4</v>
      </c>
      <c r="DZ17" s="100"/>
      <c r="EA17" s="100"/>
      <c r="EB17" s="100"/>
      <c r="EC17" s="100"/>
      <c r="ED17" s="105" t="s">
        <v>162</v>
      </c>
      <c r="EE17" s="106">
        <f>IF(EE7="-",NA(),EE7)</f>
        <v>59.4</v>
      </c>
      <c r="EF17" s="106">
        <f t="shared" ref="EF17:EI17" si="17">IF(EF7="-",NA(),EF7)</f>
        <v>49.2</v>
      </c>
      <c r="EG17" s="106">
        <f t="shared" si="17"/>
        <v>51.3</v>
      </c>
      <c r="EH17" s="106">
        <f t="shared" si="17"/>
        <v>54</v>
      </c>
      <c r="EI17" s="106">
        <f t="shared" si="17"/>
        <v>56.6</v>
      </c>
      <c r="EJ17" s="100"/>
      <c r="EK17" s="100"/>
      <c r="EL17" s="100"/>
      <c r="EM17" s="100"/>
      <c r="EN17" s="105" t="s">
        <v>162</v>
      </c>
      <c r="EO17" s="106">
        <f>IF(EO7="-",NA(),EO7)</f>
        <v>8.5</v>
      </c>
      <c r="EP17" s="106">
        <f t="shared" ref="EP17:ES17" si="18">IF(EP7="-",NA(),EP7)</f>
        <v>14.1</v>
      </c>
      <c r="EQ17" s="106">
        <f t="shared" si="18"/>
        <v>25</v>
      </c>
      <c r="ER17" s="106">
        <f t="shared" si="18"/>
        <v>26.6</v>
      </c>
      <c r="ES17" s="106">
        <f t="shared" si="18"/>
        <v>22.9</v>
      </c>
      <c r="ET17" s="100"/>
      <c r="EU17" s="100"/>
      <c r="EV17" s="100"/>
      <c r="EW17" s="100"/>
      <c r="EX17" s="100"/>
      <c r="EY17" s="105" t="s">
        <v>162</v>
      </c>
      <c r="EZ17" s="106">
        <f>IF(EZ7="-",NA(),EZ7)</f>
        <v>43.3</v>
      </c>
      <c r="FA17" s="106">
        <f t="shared" ref="FA17:FD17" si="19">IF(FA7="-",NA(),FA7)</f>
        <v>47.4</v>
      </c>
      <c r="FB17" s="106">
        <f t="shared" si="19"/>
        <v>43</v>
      </c>
      <c r="FC17" s="106">
        <f t="shared" si="19"/>
        <v>39.200000000000003</v>
      </c>
      <c r="FD17" s="106">
        <f t="shared" si="19"/>
        <v>49.6</v>
      </c>
      <c r="FE17" s="100"/>
      <c r="FF17" s="100"/>
      <c r="FG17" s="100"/>
      <c r="FH17" s="100"/>
      <c r="FI17" s="105" t="s">
        <v>162</v>
      </c>
      <c r="FJ17" s="106">
        <f>IF(FJ7="-",NA(),FJ7)</f>
        <v>21.5</v>
      </c>
      <c r="FK17" s="106">
        <f t="shared" ref="FK17:FN17" si="20">IF(FK7="-",NA(),FK7)</f>
        <v>8.9</v>
      </c>
      <c r="FL17" s="106">
        <f t="shared" si="20"/>
        <v>26.9</v>
      </c>
      <c r="FM17" s="106">
        <f t="shared" si="20"/>
        <v>21.2</v>
      </c>
      <c r="FN17" s="106">
        <f t="shared" si="20"/>
        <v>23.2</v>
      </c>
      <c r="FO17" s="100"/>
      <c r="FP17" s="100"/>
      <c r="FQ17" s="100"/>
      <c r="FR17" s="100"/>
      <c r="FS17" s="105" t="s">
        <v>162</v>
      </c>
      <c r="FT17" s="106">
        <f>IF(FT7="-",NA(),FT7)</f>
        <v>77.599999999999994</v>
      </c>
      <c r="FU17" s="106">
        <f t="shared" ref="FU17:FX17" si="21">IF(FU7="-",NA(),FU7)</f>
        <v>39.299999999999997</v>
      </c>
      <c r="FV17" s="106">
        <f t="shared" si="21"/>
        <v>31.7</v>
      </c>
      <c r="FW17" s="106">
        <f t="shared" si="21"/>
        <v>26.6</v>
      </c>
      <c r="FX17" s="106">
        <f t="shared" si="21"/>
        <v>19.7</v>
      </c>
      <c r="FY17" s="100"/>
      <c r="FZ17" s="100"/>
      <c r="GA17" s="100"/>
      <c r="GB17" s="100"/>
      <c r="GC17" s="105" t="s">
        <v>162</v>
      </c>
      <c r="GD17" s="106">
        <f>IF(GD7="-",NA(),GD7)</f>
        <v>59.7</v>
      </c>
      <c r="GE17" s="106">
        <f t="shared" ref="GE17:GH17" si="22">IF(GE7="-",NA(),GE7)</f>
        <v>60.1</v>
      </c>
      <c r="GF17" s="106">
        <f t="shared" si="22"/>
        <v>62.2</v>
      </c>
      <c r="GG17" s="106">
        <f t="shared" si="22"/>
        <v>64</v>
      </c>
      <c r="GH17" s="106">
        <f t="shared" si="22"/>
        <v>65.8</v>
      </c>
      <c r="GI17" s="100"/>
      <c r="GJ17" s="100"/>
      <c r="GK17" s="100"/>
      <c r="GL17" s="100"/>
      <c r="GM17" s="105" t="s">
        <v>162</v>
      </c>
      <c r="GN17" s="106">
        <f>IF(GN7="-",NA(),GN7)</f>
        <v>6</v>
      </c>
      <c r="GO17" s="106">
        <f t="shared" ref="GO17:GR17" si="23">IF(GO7="-",NA(),GO7)</f>
        <v>5.9</v>
      </c>
      <c r="GP17" s="106">
        <f t="shared" si="23"/>
        <v>5.6</v>
      </c>
      <c r="GQ17" s="106">
        <f t="shared" si="23"/>
        <v>5.7</v>
      </c>
      <c r="GR17" s="106">
        <f t="shared" si="23"/>
        <v>4.5</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f>IF(IX7="-",NA(),IX7)</f>
        <v>24.4</v>
      </c>
      <c r="IY17" s="106">
        <f t="shared" ref="IY17:JB17" si="29">IF(IY7="-",NA(),IY7)</f>
        <v>8.3000000000000007</v>
      </c>
      <c r="IZ17" s="106">
        <f t="shared" si="29"/>
        <v>24.8</v>
      </c>
      <c r="JA17" s="106">
        <f t="shared" si="29"/>
        <v>26.5</v>
      </c>
      <c r="JB17" s="106">
        <f t="shared" si="29"/>
        <v>25.6</v>
      </c>
      <c r="JC17" s="100"/>
      <c r="JD17" s="100"/>
      <c r="JE17" s="100"/>
      <c r="JF17" s="100"/>
      <c r="JG17" s="105" t="s">
        <v>162</v>
      </c>
      <c r="JH17" s="106">
        <f>IF(JH7="-",NA(),JH7)</f>
        <v>4.9000000000000004</v>
      </c>
      <c r="JI17" s="106">
        <f t="shared" ref="JI17:JL17" si="30">IF(JI7="-",NA(),JI7)</f>
        <v>2.1</v>
      </c>
      <c r="JJ17" s="106">
        <f t="shared" si="30"/>
        <v>0.5</v>
      </c>
      <c r="JK17" s="106">
        <f t="shared" si="30"/>
        <v>0.4</v>
      </c>
      <c r="JL17" s="106">
        <f t="shared" si="30"/>
        <v>0.1</v>
      </c>
      <c r="JM17" s="100"/>
      <c r="JN17" s="100"/>
      <c r="JO17" s="100"/>
      <c r="JP17" s="100"/>
      <c r="JQ17" s="105" t="s">
        <v>162</v>
      </c>
      <c r="JR17" s="106">
        <f>IF(JR7="-",NA(),JR7)</f>
        <v>0</v>
      </c>
      <c r="JS17" s="106">
        <f t="shared" ref="JS17:JV17" si="31">IF(JS7="-",NA(),JS7)</f>
        <v>578.20000000000005</v>
      </c>
      <c r="JT17" s="106">
        <f t="shared" si="31"/>
        <v>182</v>
      </c>
      <c r="JU17" s="106">
        <f t="shared" si="31"/>
        <v>148.1</v>
      </c>
      <c r="JV17" s="106">
        <f t="shared" si="31"/>
        <v>131.69999999999999</v>
      </c>
      <c r="JW17" s="100"/>
      <c r="JX17" s="100"/>
      <c r="JY17" s="100"/>
      <c r="JZ17" s="100"/>
      <c r="KA17" s="105" t="s">
        <v>162</v>
      </c>
      <c r="KB17" s="106">
        <f>IF(KB7="-",NA(),KB7)</f>
        <v>71.2</v>
      </c>
      <c r="KC17" s="106">
        <f t="shared" ref="KC17:KF17" si="32">IF(KC7="-",NA(),KC7)</f>
        <v>5.8</v>
      </c>
      <c r="KD17" s="106">
        <f t="shared" si="32"/>
        <v>11</v>
      </c>
      <c r="KE17" s="106">
        <f t="shared" si="32"/>
        <v>16.7</v>
      </c>
      <c r="KF17" s="106">
        <f t="shared" si="32"/>
        <v>22.3</v>
      </c>
      <c r="KG17" s="100"/>
      <c r="KH17" s="100"/>
      <c r="KI17" s="100"/>
      <c r="KJ17" s="100"/>
      <c r="KK17" s="105" t="s">
        <v>162</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162</v>
      </c>
      <c r="KW17" s="106">
        <f>IF(KW7="-",NA(),KW7)</f>
        <v>18.3</v>
      </c>
      <c r="KX17" s="106">
        <f t="shared" ref="KX17:LA17" si="34">IF(KX7="-",NA(),KX7)</f>
        <v>17.100000000000001</v>
      </c>
      <c r="KY17" s="106">
        <f t="shared" si="34"/>
        <v>18.600000000000001</v>
      </c>
      <c r="KZ17" s="106">
        <f t="shared" si="34"/>
        <v>19.7</v>
      </c>
      <c r="LA17" s="106">
        <f t="shared" si="34"/>
        <v>16.5</v>
      </c>
      <c r="LB17" s="100"/>
      <c r="LC17" s="100"/>
      <c r="LD17" s="100"/>
      <c r="LE17" s="100"/>
      <c r="LF17" s="105" t="s">
        <v>162</v>
      </c>
      <c r="LG17" s="106">
        <f>IF(LG7="-",NA(),LG7)</f>
        <v>0</v>
      </c>
      <c r="LH17" s="106">
        <f t="shared" ref="LH17:LK17" si="35">IF(LH7="-",NA(),LH7)</f>
        <v>0.2</v>
      </c>
      <c r="LI17" s="106">
        <f t="shared" si="35"/>
        <v>1.5</v>
      </c>
      <c r="LJ17" s="106">
        <f t="shared" si="35"/>
        <v>13.3</v>
      </c>
      <c r="LK17" s="106">
        <f t="shared" si="35"/>
        <v>0</v>
      </c>
      <c r="LL17" s="100"/>
      <c r="LM17" s="100"/>
      <c r="LN17" s="100"/>
      <c r="LO17" s="100"/>
      <c r="LP17" s="105" t="s">
        <v>162</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f>IF(MA7="-",NA(),MA7)</f>
        <v>12</v>
      </c>
      <c r="MB17" s="106">
        <f t="shared" ref="MB17:ME17" si="37">IF(MB7="-",NA(),MB7)</f>
        <v>17.399999999999999</v>
      </c>
      <c r="MC17" s="106">
        <f t="shared" si="37"/>
        <v>22.6</v>
      </c>
      <c r="MD17" s="106">
        <f t="shared" si="37"/>
        <v>27.8</v>
      </c>
      <c r="ME17" s="106">
        <f t="shared" si="37"/>
        <v>33.1</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164</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164</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164</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164</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164</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164</v>
      </c>
      <c r="DK18" s="106">
        <f>IF(DP7="-",NA(),DP7)</f>
        <v>18.2</v>
      </c>
      <c r="DL18" s="106">
        <f t="shared" ref="DL18:DO18" si="45">IF(DQ7="-",NA(),DQ7)</f>
        <v>20.9</v>
      </c>
      <c r="DM18" s="106">
        <f t="shared" si="45"/>
        <v>21.1</v>
      </c>
      <c r="DN18" s="106">
        <f t="shared" si="45"/>
        <v>19</v>
      </c>
      <c r="DO18" s="106">
        <f t="shared" si="45"/>
        <v>20.6</v>
      </c>
      <c r="DP18" s="100"/>
      <c r="DQ18" s="100"/>
      <c r="DR18" s="100"/>
      <c r="DS18" s="100"/>
      <c r="DT18" s="105" t="s">
        <v>164</v>
      </c>
      <c r="DU18" s="106">
        <f>IF(DZ7="-",NA(),DZ7)</f>
        <v>103.6</v>
      </c>
      <c r="DV18" s="106">
        <f t="shared" ref="DV18:DY18" si="46">IF(EA7="-",NA(),EA7)</f>
        <v>95.7</v>
      </c>
      <c r="DW18" s="106">
        <f t="shared" si="46"/>
        <v>88.5</v>
      </c>
      <c r="DX18" s="106">
        <f t="shared" si="46"/>
        <v>92.4</v>
      </c>
      <c r="DY18" s="106">
        <f t="shared" si="46"/>
        <v>95.1</v>
      </c>
      <c r="DZ18" s="100"/>
      <c r="EA18" s="100"/>
      <c r="EB18" s="100"/>
      <c r="EC18" s="100"/>
      <c r="ED18" s="105" t="s">
        <v>164</v>
      </c>
      <c r="EE18" s="106">
        <f>IF(EJ7="-",NA(),EJ7)</f>
        <v>60.3</v>
      </c>
      <c r="EF18" s="106">
        <f t="shared" ref="EF18:EI18" si="47">IF(EK7="-",NA(),EK7)</f>
        <v>60.2</v>
      </c>
      <c r="EG18" s="106">
        <f t="shared" si="47"/>
        <v>61.2</v>
      </c>
      <c r="EH18" s="106">
        <f t="shared" si="47"/>
        <v>61.9</v>
      </c>
      <c r="EI18" s="106">
        <f t="shared" si="47"/>
        <v>62</v>
      </c>
      <c r="EJ18" s="100"/>
      <c r="EK18" s="100"/>
      <c r="EL18" s="100"/>
      <c r="EM18" s="100"/>
      <c r="EN18" s="105" t="s">
        <v>164</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164</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164</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164</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164</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164</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164</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164</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164</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164</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164</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164</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164</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164</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164</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166</v>
      </c>
      <c r="C20" s="196"/>
      <c r="D20" s="100"/>
    </row>
    <row r="21" spans="1:374" x14ac:dyDescent="0.2">
      <c r="A21" s="97">
        <f t="shared" si="7"/>
        <v>7</v>
      </c>
      <c r="B21" s="196" t="s">
        <v>167</v>
      </c>
      <c r="C21" s="196"/>
      <c r="D21" s="100"/>
    </row>
    <row r="22" spans="1:374" x14ac:dyDescent="0.2">
      <c r="A22" s="97">
        <f t="shared" si="7"/>
        <v>8</v>
      </c>
      <c r="B22" s="196" t="s">
        <v>168</v>
      </c>
      <c r="C22" s="196"/>
      <c r="D22" s="100"/>
      <c r="E22" s="198" t="s">
        <v>169</v>
      </c>
      <c r="F22" s="199"/>
      <c r="G22" s="199"/>
      <c r="H22" s="199"/>
      <c r="I22" s="200"/>
    </row>
    <row r="23" spans="1:374" x14ac:dyDescent="0.2">
      <c r="A23" s="97">
        <f t="shared" si="7"/>
        <v>9</v>
      </c>
      <c r="B23" s="196" t="s">
        <v>170</v>
      </c>
      <c r="C23" s="196"/>
      <c r="D23" s="100"/>
      <c r="E23" s="201"/>
      <c r="F23" s="202"/>
      <c r="G23" s="202"/>
      <c r="H23" s="202"/>
      <c r="I23" s="203"/>
    </row>
    <row r="24" spans="1:374" x14ac:dyDescent="0.2">
      <c r="A24" s="97">
        <f t="shared" si="7"/>
        <v>10</v>
      </c>
      <c r="B24" s="196" t="s">
        <v>171</v>
      </c>
      <c r="C24" s="196"/>
      <c r="D24" s="100"/>
      <c r="E24" s="201"/>
      <c r="F24" s="202"/>
      <c r="G24" s="202"/>
      <c r="H24" s="202"/>
      <c r="I24" s="203"/>
    </row>
    <row r="25" spans="1:374" x14ac:dyDescent="0.2">
      <c r="A25" s="97">
        <f t="shared" si="7"/>
        <v>11</v>
      </c>
      <c r="B25" s="196" t="s">
        <v>172</v>
      </c>
      <c r="C25" s="196"/>
      <c r="D25" s="100"/>
      <c r="E25" s="201"/>
      <c r="F25" s="202"/>
      <c r="G25" s="202"/>
      <c r="H25" s="202"/>
      <c r="I25" s="203"/>
    </row>
    <row r="26" spans="1:374" x14ac:dyDescent="0.2">
      <c r="A26" s="97">
        <f t="shared" si="7"/>
        <v>12</v>
      </c>
      <c r="B26" s="196" t="s">
        <v>173</v>
      </c>
      <c r="C26" s="196"/>
      <c r="D26" s="100"/>
      <c r="E26" s="201"/>
      <c r="F26" s="202"/>
      <c r="G26" s="202"/>
      <c r="H26" s="202"/>
      <c r="I26" s="203"/>
    </row>
    <row r="27" spans="1:374" x14ac:dyDescent="0.2">
      <c r="A27" s="97">
        <f t="shared" si="7"/>
        <v>13</v>
      </c>
      <c r="B27" s="196" t="s">
        <v>174</v>
      </c>
      <c r="C27" s="196"/>
      <c r="D27" s="100"/>
      <c r="E27" s="201"/>
      <c r="F27" s="202"/>
      <c r="G27" s="202"/>
      <c r="H27" s="202"/>
      <c r="I27" s="203"/>
    </row>
    <row r="28" spans="1:374" x14ac:dyDescent="0.2">
      <c r="A28" s="97">
        <f t="shared" si="7"/>
        <v>14</v>
      </c>
      <c r="B28" s="196" t="s">
        <v>175</v>
      </c>
      <c r="C28" s="196"/>
      <c r="D28" s="100"/>
      <c r="E28" s="201"/>
      <c r="F28" s="202"/>
      <c r="G28" s="202"/>
      <c r="H28" s="202"/>
      <c r="I28" s="203"/>
    </row>
    <row r="29" spans="1:374" x14ac:dyDescent="0.2">
      <c r="A29" s="97">
        <f t="shared" si="7"/>
        <v>15</v>
      </c>
      <c r="B29" s="196" t="s">
        <v>176</v>
      </c>
      <c r="C29" s="196"/>
      <c r="D29" s="100"/>
      <c r="E29" s="201"/>
      <c r="F29" s="202"/>
      <c r="G29" s="202"/>
      <c r="H29" s="202"/>
      <c r="I29" s="203"/>
    </row>
    <row r="30" spans="1:374" x14ac:dyDescent="0.2">
      <c r="A30" s="97">
        <f t="shared" si="7"/>
        <v>16</v>
      </c>
      <c r="B30" s="196" t="s">
        <v>177</v>
      </c>
      <c r="C30" s="196"/>
      <c r="D30" s="100"/>
      <c r="E30" s="201"/>
      <c r="F30" s="202"/>
      <c r="G30" s="202"/>
      <c r="H30" s="202"/>
      <c r="I30" s="203"/>
    </row>
    <row r="31" spans="1:374" x14ac:dyDescent="0.2">
      <c r="A31" s="97">
        <f t="shared" si="7"/>
        <v>17</v>
      </c>
      <c r="B31" s="196" t="s">
        <v>178</v>
      </c>
      <c r="C31" s="196"/>
      <c r="D31" s="100"/>
      <c r="E31" s="201"/>
      <c r="F31" s="202"/>
      <c r="G31" s="202"/>
      <c r="H31" s="202"/>
      <c r="I31" s="203"/>
    </row>
    <row r="32" spans="1:374" x14ac:dyDescent="0.2">
      <c r="A32" s="97">
        <f t="shared" si="7"/>
        <v>18</v>
      </c>
      <c r="B32" s="196" t="s">
        <v>179</v>
      </c>
      <c r="C32" s="196"/>
      <c r="D32" s="100"/>
      <c r="E32" s="201"/>
      <c r="F32" s="202"/>
      <c r="G32" s="202"/>
      <c r="H32" s="202"/>
      <c r="I32" s="203"/>
    </row>
    <row r="33" spans="1:9" x14ac:dyDescent="0.2">
      <c r="A33" s="97">
        <f t="shared" si="7"/>
        <v>19</v>
      </c>
      <c r="B33" s="196" t="s">
        <v>180</v>
      </c>
      <c r="C33" s="196"/>
      <c r="D33" s="100"/>
      <c r="E33" s="201"/>
      <c r="F33" s="202"/>
      <c r="G33" s="202"/>
      <c r="H33" s="202"/>
      <c r="I33" s="203"/>
    </row>
    <row r="34" spans="1:9" x14ac:dyDescent="0.2">
      <c r="A34" s="97">
        <f t="shared" si="7"/>
        <v>20</v>
      </c>
      <c r="B34" s="196" t="s">
        <v>181</v>
      </c>
      <c r="C34" s="196"/>
      <c r="D34" s="100"/>
      <c r="E34" s="201"/>
      <c r="F34" s="202"/>
      <c r="G34" s="202"/>
      <c r="H34" s="202"/>
      <c r="I34" s="203"/>
    </row>
    <row r="35" spans="1:9" ht="25.5" customHeight="1" x14ac:dyDescent="0.2">
      <c r="E35" s="204"/>
      <c r="F35" s="205"/>
      <c r="G35" s="205"/>
      <c r="H35" s="205"/>
      <c r="I35" s="206"/>
    </row>
    <row r="36" spans="1:9" x14ac:dyDescent="0.2">
      <c r="A36" t="s">
        <v>182</v>
      </c>
      <c r="B36" t="s">
        <v>183</v>
      </c>
    </row>
    <row r="37" spans="1:9" x14ac:dyDescent="0.2">
      <c r="A37" t="s">
        <v>184</v>
      </c>
      <c r="B37" t="s">
        <v>185</v>
      </c>
    </row>
    <row r="38" spans="1:9" x14ac:dyDescent="0.2">
      <c r="A38" t="s">
        <v>186</v>
      </c>
      <c r="B38" t="s">
        <v>187</v>
      </c>
    </row>
    <row r="39" spans="1:9" x14ac:dyDescent="0.2">
      <c r="A39" t="s">
        <v>188</v>
      </c>
      <c r="B39" t="s">
        <v>189</v>
      </c>
    </row>
    <row r="40" spans="1:9" x14ac:dyDescent="0.2">
      <c r="A40" t="s">
        <v>190</v>
      </c>
      <c r="B40" t="s">
        <v>191</v>
      </c>
    </row>
    <row r="41" spans="1:9" x14ac:dyDescent="0.2">
      <c r="A41" t="s">
        <v>192</v>
      </c>
      <c r="B41" t="s">
        <v>193</v>
      </c>
    </row>
    <row r="42" spans="1:9" x14ac:dyDescent="0.2">
      <c r="A42" t="s">
        <v>194</v>
      </c>
      <c r="B42" t="s">
        <v>195</v>
      </c>
    </row>
    <row r="43" spans="1:9" x14ac:dyDescent="0.2">
      <c r="A43" t="s">
        <v>196</v>
      </c>
      <c r="B43" t="s">
        <v>197</v>
      </c>
    </row>
    <row r="44" spans="1:9" x14ac:dyDescent="0.2">
      <c r="A44" t="s">
        <v>198</v>
      </c>
      <c r="B44" t="s">
        <v>199</v>
      </c>
    </row>
    <row r="45" spans="1:9" x14ac:dyDescent="0.2">
      <c r="A45" t="s">
        <v>200</v>
      </c>
      <c r="B45" t="s">
        <v>201</v>
      </c>
    </row>
    <row r="46" spans="1:9" x14ac:dyDescent="0.2">
      <c r="A46" t="s">
        <v>202</v>
      </c>
      <c r="B46" t="s">
        <v>203</v>
      </c>
    </row>
    <row r="47" spans="1:9" x14ac:dyDescent="0.2">
      <c r="A47" t="s">
        <v>204</v>
      </c>
      <c r="B47" t="s">
        <v>205</v>
      </c>
    </row>
    <row r="48" spans="1:9" x14ac:dyDescent="0.2">
      <c r="A48" t="s">
        <v>206</v>
      </c>
      <c r="B48" t="s">
        <v>207</v>
      </c>
    </row>
    <row r="49" spans="1:2" x14ac:dyDescent="0.2">
      <c r="A49" t="s">
        <v>208</v>
      </c>
      <c r="B49" t="s">
        <v>209</v>
      </c>
    </row>
    <row r="50" spans="1:2" x14ac:dyDescent="0.2">
      <c r="A50" t="s">
        <v>210</v>
      </c>
      <c r="B50" t="s">
        <v>211</v>
      </c>
    </row>
    <row r="51" spans="1:2" x14ac:dyDescent="0.2">
      <c r="A51" t="s">
        <v>212</v>
      </c>
      <c r="B51" t="s">
        <v>213</v>
      </c>
    </row>
    <row r="52" spans="1:2" x14ac:dyDescent="0.2">
      <c r="A52" t="s">
        <v>214</v>
      </c>
      <c r="B52" t="s">
        <v>215</v>
      </c>
    </row>
    <row r="53" spans="1:2" x14ac:dyDescent="0.2">
      <c r="A53" t="s">
        <v>216</v>
      </c>
      <c r="B53" t="s">
        <v>217</v>
      </c>
    </row>
    <row r="54" spans="1:2" x14ac:dyDescent="0.2">
      <c r="A54" t="s">
        <v>218</v>
      </c>
      <c r="B54" t="s">
        <v>219</v>
      </c>
    </row>
    <row r="55" spans="1:2" x14ac:dyDescent="0.2">
      <c r="A55" t="s">
        <v>220</v>
      </c>
      <c r="B55" t="s">
        <v>221</v>
      </c>
    </row>
    <row r="56" spans="1:2" x14ac:dyDescent="0.2">
      <c r="A56" t="s">
        <v>222</v>
      </c>
      <c r="B56" t="s">
        <v>223</v>
      </c>
    </row>
    <row r="57" spans="1:2" x14ac:dyDescent="0.2">
      <c r="A57" t="s">
        <v>224</v>
      </c>
      <c r="B57" t="s">
        <v>225</v>
      </c>
    </row>
    <row r="58" spans="1:2" x14ac:dyDescent="0.2">
      <c r="A58" t="s">
        <v>226</v>
      </c>
      <c r="B58" t="s">
        <v>227</v>
      </c>
    </row>
    <row r="59" spans="1:2" x14ac:dyDescent="0.2">
      <c r="A59" t="s">
        <v>228</v>
      </c>
      <c r="B59" t="s">
        <v>229</v>
      </c>
    </row>
    <row r="60" spans="1:2" x14ac:dyDescent="0.2">
      <c r="A60" t="s">
        <v>230</v>
      </c>
      <c r="B60" t="s">
        <v>231</v>
      </c>
    </row>
    <row r="61" spans="1:2" x14ac:dyDescent="0.2">
      <c r="A61" t="s">
        <v>232</v>
      </c>
      <c r="B61" t="s">
        <v>233</v>
      </c>
    </row>
    <row r="62" spans="1:2" x14ac:dyDescent="0.2">
      <c r="A62" t="s">
        <v>234</v>
      </c>
      <c r="B62" t="s">
        <v>235</v>
      </c>
    </row>
    <row r="63" spans="1:2" x14ac:dyDescent="0.2">
      <c r="A63" t="s">
        <v>236</v>
      </c>
      <c r="B63" t="s">
        <v>237</v>
      </c>
    </row>
    <row r="64" spans="1:2" x14ac:dyDescent="0.2">
      <c r="A64" t="s">
        <v>238</v>
      </c>
      <c r="B64" t="s">
        <v>239</v>
      </c>
    </row>
    <row r="65" spans="1:2" x14ac:dyDescent="0.2">
      <c r="A65" t="s">
        <v>240</v>
      </c>
      <c r="B65" t="s">
        <v>241</v>
      </c>
    </row>
    <row r="66" spans="1:2" x14ac:dyDescent="0.2">
      <c r="A66" t="s">
        <v>242</v>
      </c>
      <c r="B66" t="s">
        <v>243</v>
      </c>
    </row>
    <row r="67" spans="1:2" x14ac:dyDescent="0.2">
      <c r="A67" t="s">
        <v>244</v>
      </c>
      <c r="B67" t="s">
        <v>243</v>
      </c>
    </row>
    <row r="68" spans="1:2" x14ac:dyDescent="0.2">
      <c r="A68" t="s">
        <v>245</v>
      </c>
      <c r="B68" t="s">
        <v>243</v>
      </c>
    </row>
    <row r="69" spans="1:2" x14ac:dyDescent="0.2">
      <c r="A69" t="s">
        <v>246</v>
      </c>
      <c r="B69" t="s">
        <v>243</v>
      </c>
    </row>
    <row r="70" spans="1:2" x14ac:dyDescent="0.2">
      <c r="A70" t="s">
        <v>247</v>
      </c>
      <c r="B70" t="s">
        <v>243</v>
      </c>
    </row>
    <row r="71" spans="1:2" x14ac:dyDescent="0.2">
      <c r="A71" t="s">
        <v>248</v>
      </c>
      <c r="B71" t="s">
        <v>243</v>
      </c>
    </row>
    <row r="72" spans="1:2" x14ac:dyDescent="0.2">
      <c r="A72" t="s">
        <v>249</v>
      </c>
      <c r="B72" t="s">
        <v>243</v>
      </c>
    </row>
    <row r="73" spans="1:2" x14ac:dyDescent="0.2">
      <c r="A73" t="s">
        <v>250</v>
      </c>
      <c r="B73" t="s">
        <v>243</v>
      </c>
    </row>
    <row r="74" spans="1:2" x14ac:dyDescent="0.2">
      <c r="A74" t="s">
        <v>251</v>
      </c>
      <c r="B74" t="s">
        <v>243</v>
      </c>
    </row>
    <row r="75" spans="1:2" x14ac:dyDescent="0.2">
      <c r="A75" t="s">
        <v>252</v>
      </c>
      <c r="B75" t="s">
        <v>243</v>
      </c>
    </row>
    <row r="76" spans="1:2" x14ac:dyDescent="0.2">
      <c r="A76" t="s">
        <v>253</v>
      </c>
      <c r="B76" t="s">
        <v>243</v>
      </c>
    </row>
    <row r="77" spans="1:2" x14ac:dyDescent="0.2">
      <c r="A77" t="s">
        <v>254</v>
      </c>
      <c r="B77" t="s">
        <v>243</v>
      </c>
    </row>
    <row r="78" spans="1:2" x14ac:dyDescent="0.2">
      <c r="A78" t="s">
        <v>255</v>
      </c>
      <c r="B78" t="s">
        <v>243</v>
      </c>
    </row>
    <row r="79" spans="1:2" x14ac:dyDescent="0.2">
      <c r="A79" t="s">
        <v>256</v>
      </c>
      <c r="B79" t="s">
        <v>243</v>
      </c>
    </row>
    <row r="80" spans="1:2" x14ac:dyDescent="0.2">
      <c r="A80" t="s">
        <v>257</v>
      </c>
      <c r="B80" t="s">
        <v>243</v>
      </c>
    </row>
    <row r="81" spans="1:2" x14ac:dyDescent="0.2">
      <c r="A81" t="s">
        <v>258</v>
      </c>
      <c r="B81" t="s">
        <v>243</v>
      </c>
    </row>
    <row r="82" spans="1:2" x14ac:dyDescent="0.2">
      <c r="A82" t="s">
        <v>259</v>
      </c>
      <c r="B82" t="s">
        <v>243</v>
      </c>
    </row>
    <row r="83" spans="1:2" x14ac:dyDescent="0.2">
      <c r="A83" t="s">
        <v>260</v>
      </c>
      <c r="B83" t="s">
        <v>243</v>
      </c>
    </row>
    <row r="84" spans="1:2" x14ac:dyDescent="0.2">
      <c r="A84" t="s">
        <v>261</v>
      </c>
      <c r="B84" t="s">
        <v>243</v>
      </c>
    </row>
    <row r="85" spans="1:2" x14ac:dyDescent="0.2">
      <c r="A85" t="s">
        <v>262</v>
      </c>
      <c r="B85" t="s">
        <v>243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健介(912334)</cp:lastModifiedBy>
  <cp:lastPrinted>2022-01-18T02:30:23Z</cp:lastPrinted>
  <dcterms:created xsi:type="dcterms:W3CDTF">2021-12-03T06:36:32Z</dcterms:created>
  <dcterms:modified xsi:type="dcterms:W3CDTF">2022-02-15T04:11:43Z</dcterms:modified>
  <cp:category/>
</cp:coreProperties>
</file>