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5.84\disk1\03　予算・出納班\15 決算統計（財分）\R3決算統計（R2年度）\08経営比較分析\"/>
    </mc:Choice>
  </mc:AlternateContent>
  <workbookProtection workbookAlgorithmName="SHA-512" workbookHashValue="FHAHujz5NJgMwM5OfCC3lTf/ARB7ZCiObF99s8sj1qF+Zfb3xpsJgT2STgPj6RzuY5fG6qa/kG+7N8FAnZtRDQ==" workbookSaltValue="RjB6eX7r2vI/GZRQeEsTGA==" workbookSpinCount="100000" lockStructure="1"/>
  <bookViews>
    <workbookView xWindow="0" yWindow="0" windowWidth="20460" windowHeight="75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<sst xmlns="http://schemas.openxmlformats.org/spreadsheetml/2006/main" count="228" uniqueCount="115">
  <si>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</si>
  <si>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</si>
  <si>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</si>
  <si>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</si>
  <si>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</si>
  <si>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</si>
  <si>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</si>
  <si>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</si>
  <si>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</si>
  <si>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</si>
  <si>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</si>
  <si>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</si>
  <si>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</si>
  <si>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</si>
  <si>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</si>
  <si>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</si>
  <si>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</si>
  <si>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</si>
  <si>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</si>
  <si>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</si>
  <si>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</si>
  <si>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</si>
  <si>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</si>
  <si>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</si>
  <si>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</si>
  <si>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</si>
  <si>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</si>
  <si>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</si>
  <si>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</si>
  <si>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</si>
  <si>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</si>
  <si>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</si>
  <si>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</si>
  <si>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</si>
  <si>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</si>
  <si>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</si>
  <si>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</si>
  <si>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</si>
  <si>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</si>
  <si>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</si>
  <si>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</si>
  <si>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</si>
  <si>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</si>
  <si>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</si>
  <si>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</si>
  <si>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</si>
  <si>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</si>
  <si>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</si>
  <si>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</si>
  <si>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</si>
  <si>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</si>
  <si>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</si>
  <si>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</si>
  <si>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</si>
  <si>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</si>
  <si>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</si>
  <si>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</si>
  <si>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</si>
  <si>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</si>
  <si>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</si>
  <si>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</si>
  <si>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</si>
  <si>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</si>
  <si>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</si>
  <si>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</si>
  <si>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</si>
  <si>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</si>
  <si>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</si>
  <si>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</si>
  <si>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</si>
  <si>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</si>
  <si>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</si>
  <si>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</si>
  <si>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</si>
  <si>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</si>
  <si>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</si>
  <si>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</si>
  <si>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</si>
  <si>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</si>
  <si>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</si>
  <si>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</si>
  <si>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</si>
  <si>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</si>
  <si>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</si>
  <si>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</si>
  <si>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</si>
  <si>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</si>
  <si>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</si>
  <si>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</si>
  <si>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</si>
  <si>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</si>
  <si>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</si>
  <si>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</si>
  <si>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</si>
  <si>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</si>
  <si>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</si>
  <si>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</si>
  <si>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</si>
  <si>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</si>
  <si>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</si>
  <si>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</si>
  <si>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</si>
  <si>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</si>
  <si>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</si>
  <si>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</si>
  <si>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</si>
  <si>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</si>
  <si>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</si>
  <si>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</si>
  <si>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</si>
  <si>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</si>
  <si>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</si>
  <si>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路等は長寿命化の措置を講じることにより耐用年数以上の期間の使用が可能になることから，劣化・老朽化等の状況を調査しながら，適宜長寿命化及び更新の措置を講じています。管路の強靱化対策については，東日本大震災の教訓を踏まえた耐震化やループ化等に積極的に取り組んでいます。</t>
    <phoneticPr fontId="4"/>
  </si>
  <si>
    <r>
      <t xml:space="preserve"> 経常収支比率は100％を超え，累積欠損金もなく，経営は安定しています。
　</t>
    </r>
    <r>
      <rPr>
        <sz val="11"/>
        <rFont val="ＭＳ ゴシック"/>
        <family val="3"/>
        <charset val="128"/>
      </rPr>
      <t>令和2年4月の料金改定において，料金算定方法を資金収支方式から損益収支方式に見直したことにより，類似団体平均より高くなっていた経常収支比率及び料金回収率が過年度より低くなり，類似団体平均に近づいています。
　給水原価は，水源を確保するためのダム建設負担金や給水エリアが広範囲で管路敷設費用等の設備投資が多額であったことから減価償却費負担が高額である一方で，給水人口が当初見込んだほどには増加せず，水需要が伸び悩んだことから，類似団体平均よ</t>
    </r>
    <r>
      <rPr>
        <sz val="11"/>
        <color theme="1"/>
        <rFont val="ＭＳ ゴシック"/>
        <family val="3"/>
        <charset val="128"/>
      </rPr>
      <t>り高くなっています。
　また，企業債残高対給水収益比率は，初期投資に係る企業債償還が令和元年度に完了したことから，低下傾向となっています。施設利用率は類似団体平均よりは高いですが，水需要の伸び悩みにより長期的には低下傾向にあります。</t>
    </r>
    <rPh sb="38" eb="40">
      <t>レイワ</t>
    </rPh>
    <rPh sb="54" eb="56">
      <t>リョウキン</t>
    </rPh>
    <rPh sb="56" eb="58">
      <t>サンテイ</t>
    </rPh>
    <rPh sb="58" eb="60">
      <t>ホウホウ</t>
    </rPh>
    <rPh sb="61" eb="63">
      <t>シキン</t>
    </rPh>
    <rPh sb="63" eb="65">
      <t>シュウシ</t>
    </rPh>
    <rPh sb="65" eb="67">
      <t>ホウシキ</t>
    </rPh>
    <rPh sb="69" eb="71">
      <t>ソンエキ</t>
    </rPh>
    <rPh sb="71" eb="73">
      <t>シュウシ</t>
    </rPh>
    <rPh sb="73" eb="75">
      <t>ホウシキ</t>
    </rPh>
    <rPh sb="76" eb="78">
      <t>ミナオ</t>
    </rPh>
    <rPh sb="86" eb="88">
      <t>ルイジ</t>
    </rPh>
    <rPh sb="88" eb="90">
      <t>ダンタイ</t>
    </rPh>
    <rPh sb="90" eb="92">
      <t>ヘイキン</t>
    </rPh>
    <rPh sb="94" eb="95">
      <t>タカ</t>
    </rPh>
    <rPh sb="115" eb="118">
      <t>カネンド</t>
    </rPh>
    <rPh sb="120" eb="121">
      <t>ヒク</t>
    </rPh>
    <rPh sb="132" eb="133">
      <t>チカ</t>
    </rPh>
    <phoneticPr fontId="4"/>
  </si>
  <si>
    <r>
      <t>　水道用水供給事業の経営状況は，健全性が確保され安定して推移</t>
    </r>
    <r>
      <rPr>
        <sz val="11"/>
        <rFont val="ＭＳ ゴシック"/>
        <family val="3"/>
        <charset val="128"/>
      </rPr>
      <t>しており，令和2年4月には，初期投資に係る企業債償還が令和元年度に完了したことにより，料金の減額改定を行っています。
　しかしながら，今後は長期人口減少社会の到来等による水需要の逓減や老朽管路更新費用の増加など経営を取り巻く環境は厳しさを増してくることから，これらの諸課題に対応するため，「宮城県企業局水道事業経営管理戦略プラン」に掲げた各施策について計画的に取り組んでいくとともに，「民の力を最大限活用」する「みやぎ型管理運営方式」について，令和４年４月からの導入に向けた手続きを進めています。</t>
    </r>
    <rPh sb="35" eb="37">
      <t>レイワ</t>
    </rPh>
    <rPh sb="239" eb="240">
      <t>ガタ</t>
    </rPh>
    <rPh sb="240" eb="242">
      <t>カンリ</t>
    </rPh>
    <rPh sb="242" eb="244">
      <t>ウンエイ</t>
    </rPh>
    <rPh sb="244" eb="246">
      <t>ホウシキ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</si>
</sst>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0.34</c:v>
                </c:pt>
                <c:pt idx="2">
                  <c:v>0.46</c:v>
                </c:pt>
                <c:pt idx="3">
                  <c:v>0.53</c:v>
                </c:pt>
                <c:pt idx="4" formatCode="#,##0.00;&quot;△&quot;#,##0.00">
                  <c:v>0</c:v>
                </c:pt>
              </c:numCache>
            </c:numRef>
          </c:val>
          <c:extLst>
            <c:ext xmlns:c16="http://schemas.microsoft.com/office/drawing/2014/chart" uri="{C3380CC4-5D6E-409C-BE32-E72D297353CC}">
              <c16:uniqueId val="{00000000-2EDA-4B2E-9285-479959E2CDA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2EDA-4B2E-9285-479959E2CDA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67.77</c:v>
                </c:pt>
                <c:pt idx="1">
                  <c:v>67.37</c:v>
                </c:pt>
                <c:pt idx="2">
                  <c:v>67.239999999999995</c:v>
                </c:pt>
                <c:pt idx="3">
                  <c:v>67.53</c:v>
                </c:pt>
                <c:pt idx="4">
                  <c:v>64.930000000000007</c:v>
                </c:pt>
              </c:numCache>
            </c:numRef>
          </c:val>
          <c:extLst>
            <c:ext xmlns:c16="http://schemas.microsoft.com/office/drawing/2014/chart" uri="{C3380CC4-5D6E-409C-BE32-E72D297353CC}">
              <c16:uniqueId val="{00000000-84D8-495D-B642-896F0221A0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84D8-495D-B642-896F0221A0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99.94</c:v>
                </c:pt>
                <c:pt idx="1">
                  <c:v>99.99</c:v>
                </c:pt>
                <c:pt idx="2">
                  <c:v>99.97</c:v>
                </c:pt>
                <c:pt idx="3">
                  <c:v>99.98</c:v>
                </c:pt>
                <c:pt idx="4">
                  <c:v>99.97</c:v>
                </c:pt>
              </c:numCache>
            </c:numRef>
          </c:val>
          <c:extLst>
            <c:ext xmlns:c16="http://schemas.microsoft.com/office/drawing/2014/chart" uri="{C3380CC4-5D6E-409C-BE32-E72D297353CC}">
              <c16:uniqueId val="{00000000-C484-4063-BAA6-8FB348D0BBE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C484-4063-BAA6-8FB348D0BBE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141.57</c:v>
                </c:pt>
                <c:pt idx="1">
                  <c:v>143.72999999999999</c:v>
                </c:pt>
                <c:pt idx="2">
                  <c:v>140.44</c:v>
                </c:pt>
                <c:pt idx="3">
                  <c:v>144.32</c:v>
                </c:pt>
                <c:pt idx="4">
                  <c:v>118.26</c:v>
                </c:pt>
              </c:numCache>
            </c:numRef>
          </c:val>
          <c:extLst>
            <c:ext xmlns:c16="http://schemas.microsoft.com/office/drawing/2014/chart" uri="{C3380CC4-5D6E-409C-BE32-E72D297353CC}">
              <c16:uniqueId val="{00000000-1F50-41C0-8CF7-EBCDD70A10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1F50-41C0-8CF7-EBCDD70A10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46.97</c:v>
                </c:pt>
                <c:pt idx="1">
                  <c:v>48.17</c:v>
                </c:pt>
                <c:pt idx="2">
                  <c:v>49.88</c:v>
                </c:pt>
                <c:pt idx="3">
                  <c:v>50.9</c:v>
                </c:pt>
                <c:pt idx="4">
                  <c:v>52.24</c:v>
                </c:pt>
              </c:numCache>
            </c:numRef>
          </c:val>
          <c:extLst>
            <c:ext xmlns:c16="http://schemas.microsoft.com/office/drawing/2014/chart" uri="{C3380CC4-5D6E-409C-BE32-E72D297353CC}">
              <c16:uniqueId val="{00000000-CDC0-4DFF-B4B3-4949EADCF7D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CDC0-4DFF-B4B3-4949EADCF7D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1.86</c:v>
                </c:pt>
                <c:pt idx="1">
                  <c:v>27.72</c:v>
                </c:pt>
                <c:pt idx="2">
                  <c:v>43.68</c:v>
                </c:pt>
                <c:pt idx="3">
                  <c:v>57.94</c:v>
                </c:pt>
                <c:pt idx="4">
                  <c:v>65.010000000000005</c:v>
                </c:pt>
              </c:numCache>
            </c:numRef>
          </c:val>
          <c:extLst>
            <c:ext xmlns:c16="http://schemas.microsoft.com/office/drawing/2014/chart" uri="{C3380CC4-5D6E-409C-BE32-E72D297353CC}">
              <c16:uniqueId val="{00000000-F71D-4C61-A0F7-8F239E49916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F71D-4C61-A0F7-8F239E49916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94-4975-A688-F5DDE2C174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9D94-4975-A688-F5DDE2C174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179.72</c:v>
                </c:pt>
                <c:pt idx="1">
                  <c:v>189.97</c:v>
                </c:pt>
                <c:pt idx="2">
                  <c:v>262.86</c:v>
                </c:pt>
                <c:pt idx="3">
                  <c:v>339.35</c:v>
                </c:pt>
                <c:pt idx="4">
                  <c:v>387.39</c:v>
                </c:pt>
              </c:numCache>
            </c:numRef>
          </c:val>
          <c:extLst>
            <c:ext xmlns:c16="http://schemas.microsoft.com/office/drawing/2014/chart" uri="{C3380CC4-5D6E-409C-BE32-E72D297353CC}">
              <c16:uniqueId val="{00000000-DEE8-4366-B42C-9CB416FE2DB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DEE8-4366-B42C-9CB416FE2DB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320.14999999999998</c:v>
                </c:pt>
                <c:pt idx="1">
                  <c:v>284.8</c:v>
                </c:pt>
                <c:pt idx="2">
                  <c:v>251.02</c:v>
                </c:pt>
                <c:pt idx="3">
                  <c:v>222.59</c:v>
                </c:pt>
                <c:pt idx="4">
                  <c:v>249.7</c:v>
                </c:pt>
              </c:numCache>
            </c:numRef>
          </c:val>
          <c:extLst>
            <c:ext xmlns:c16="http://schemas.microsoft.com/office/drawing/2014/chart" uri="{C3380CC4-5D6E-409C-BE32-E72D297353CC}">
              <c16:uniqueId val="{00000000-4403-4629-9D19-8AE2007CEF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4403-4629-9D19-8AE2007CEF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146.66999999999999</c:v>
                </c:pt>
                <c:pt idx="1">
                  <c:v>150.04</c:v>
                </c:pt>
                <c:pt idx="2">
                  <c:v>145.78</c:v>
                </c:pt>
                <c:pt idx="3">
                  <c:v>150.49</c:v>
                </c:pt>
                <c:pt idx="4">
                  <c:v>120.57</c:v>
                </c:pt>
              </c:numCache>
            </c:numRef>
          </c:val>
          <c:extLst>
            <c:ext xmlns:c16="http://schemas.microsoft.com/office/drawing/2014/chart" uri="{C3380CC4-5D6E-409C-BE32-E72D297353CC}">
              <c16:uniqueId val="{00000000-BF0A-47E7-9B64-2E87DB8B80E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BF0A-47E7-9B64-2E87DB8B80E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99.56</c:v>
                </c:pt>
                <c:pt idx="1">
                  <c:v>97.68</c:v>
                </c:pt>
                <c:pt idx="2">
                  <c:v>100.74</c:v>
                </c:pt>
                <c:pt idx="3">
                  <c:v>97.3</c:v>
                </c:pt>
                <c:pt idx="4">
                  <c:v>101.87</c:v>
                </c:pt>
              </c:numCache>
            </c:numRef>
          </c:val>
          <c:extLst>
            <c:ext xmlns:c16="http://schemas.microsoft.com/office/drawing/2014/chart" uri="{C3380CC4-5D6E-409C-BE32-E72D297353CC}">
              <c16:uniqueId val="{00000000-AF87-434B-A825-C92A04996B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AF87-434B-A825-C92A04996B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v>
      </c>
      <c r="AE8" s="60"/>
      <c r="AF8" s="60"/>
      <c r="AG8" s="60"/>
      <c r="AH8" s="60"/>
      <c r="AI8" s="60"/>
      <c r="AJ8" s="60"/>
      <c r="AK8" s="4"/>
      <c r="AL8" s="61">
        <f>データ!$R$6</f>
        <v>2282106</v>
      </c>
      <c r="AM8" s="61"/>
      <c r="AN8" s="61"/>
      <c r="AO8" s="61"/>
      <c r="AP8" s="61"/>
      <c r="AQ8" s="61"/>
      <c r="AR8" s="61"/>
      <c r="AS8" s="61"/>
      <c r="AT8" s="52">
        <f>データ!$S$6</f>
        <v>7282.29</v>
      </c>
      <c r="AU8" s="53"/>
      <c r="AV8" s="53"/>
      <c r="AW8" s="53"/>
      <c r="AX8" s="53"/>
      <c r="AY8" s="53"/>
      <c r="AZ8" s="53"/>
      <c r="BA8" s="53"/>
      <c r="BB8" s="54">
        <f>データ!$T$6</f>
        <v>313.38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85.8</v>
      </c>
      <c r="J10" s="53"/>
      <c r="K10" s="53"/>
      <c r="L10" s="53"/>
      <c r="M10" s="53"/>
      <c r="N10" s="53"/>
      <c r="O10" s="64"/>
      <c r="P10" s="54">
        <f>データ!$P$6</f>
        <v>99.32</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1884691</v>
      </c>
      <c r="AM10" s="61"/>
      <c r="AN10" s="61"/>
      <c r="AO10" s="61"/>
      <c r="AP10" s="61"/>
      <c r="AQ10" s="61"/>
      <c r="AR10" s="61"/>
      <c r="AS10" s="61"/>
      <c r="AT10" s="52">
        <f>データ!$V$6</f>
        <v>4612.4799999999996</v>
      </c>
      <c r="AU10" s="53"/>
      <c r="AV10" s="53"/>
      <c r="AW10" s="53"/>
      <c r="AX10" s="53"/>
      <c r="AY10" s="53"/>
      <c r="AZ10" s="53"/>
      <c r="BA10" s="53"/>
      <c r="BB10" s="54">
        <f>データ!$W$6</f>
        <v>408.61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U4z+45KzO7OjW0Fo+9AAyz9Y2Ustzmm/qnI9NwI6s4o176zCnVzCEomsFK4TcfFV0bWUsz0eLEZ/G8C00qxI6w==" saltValue="WDWhid0RlD65PfZC4HC52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40002</v>
      </c>
      <c r="D6" s="34">
        <f t="shared" si="3"/>
        <v>46</v>
      </c>
      <c r="E6" s="34">
        <f t="shared" si="3"/>
        <v>1</v>
      </c>
      <c r="F6" s="34">
        <f t="shared" si="3"/>
        <v>0</v>
      </c>
      <c r="G6" s="34">
        <f t="shared" si="3"/>
        <v>2</v>
      </c>
      <c r="H6" s="34" t="str">
        <f t="shared" si="3"/>
        <v>宮城県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85.8</v>
      </c>
      <c r="P6" s="35">
        <f t="shared" si="3"/>
        <v>99.32</v>
      </c>
      <c r="Q6" s="35">
        <f t="shared" si="3"/>
        <v>0</v>
      </c>
      <c r="R6" s="35">
        <f t="shared" si="3"/>
        <v>2282106</v>
      </c>
      <c r="S6" s="35">
        <f t="shared" si="3"/>
        <v>7282.29</v>
      </c>
      <c r="T6" s="35">
        <f t="shared" si="3"/>
        <v>313.38</v>
      </c>
      <c r="U6" s="35">
        <f t="shared" si="3"/>
        <v>1884691</v>
      </c>
      <c r="V6" s="35">
        <f t="shared" si="3"/>
        <v>4612.4799999999996</v>
      </c>
      <c r="W6" s="35">
        <f t="shared" si="3"/>
        <v>408.61</v>
      </c>
      <c r="X6" s="36">
        <f>IF(X7="",NA(),X7)</f>
        <v>141.57</v>
      </c>
      <c r="Y6" s="36">
        <f t="shared" ref="Y6:AG6" si="4">IF(Y7="",NA(),Y7)</f>
        <v>143.72999999999999</v>
      </c>
      <c r="Z6" s="36">
        <f t="shared" si="4"/>
        <v>140.44</v>
      </c>
      <c r="AA6" s="36">
        <f t="shared" si="4"/>
        <v>144.32</v>
      </c>
      <c r="AB6" s="36">
        <f t="shared" si="4"/>
        <v>118.26</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179.72</v>
      </c>
      <c r="AU6" s="36">
        <f t="shared" ref="AU6:BC6" si="6">IF(AU7="",NA(),AU7)</f>
        <v>189.97</v>
      </c>
      <c r="AV6" s="36">
        <f t="shared" si="6"/>
        <v>262.86</v>
      </c>
      <c r="AW6" s="36">
        <f t="shared" si="6"/>
        <v>339.35</v>
      </c>
      <c r="AX6" s="36">
        <f t="shared" si="6"/>
        <v>387.39</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320.14999999999998</v>
      </c>
      <c r="BF6" s="36">
        <f t="shared" ref="BF6:BN6" si="7">IF(BF7="",NA(),BF7)</f>
        <v>284.8</v>
      </c>
      <c r="BG6" s="36">
        <f t="shared" si="7"/>
        <v>251.02</v>
      </c>
      <c r="BH6" s="36">
        <f t="shared" si="7"/>
        <v>222.59</v>
      </c>
      <c r="BI6" s="36">
        <f t="shared" si="7"/>
        <v>249.7</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146.66999999999999</v>
      </c>
      <c r="BQ6" s="36">
        <f t="shared" ref="BQ6:BY6" si="8">IF(BQ7="",NA(),BQ7)</f>
        <v>150.04</v>
      </c>
      <c r="BR6" s="36">
        <f t="shared" si="8"/>
        <v>145.78</v>
      </c>
      <c r="BS6" s="36">
        <f t="shared" si="8"/>
        <v>150.49</v>
      </c>
      <c r="BT6" s="36">
        <f t="shared" si="8"/>
        <v>120.57</v>
      </c>
      <c r="BU6" s="36">
        <f t="shared" si="8"/>
        <v>113.88</v>
      </c>
      <c r="BV6" s="36">
        <f t="shared" si="8"/>
        <v>114.14</v>
      </c>
      <c r="BW6" s="36">
        <f t="shared" si="8"/>
        <v>112.83</v>
      </c>
      <c r="BX6" s="36">
        <f t="shared" si="8"/>
        <v>112.84</v>
      </c>
      <c r="BY6" s="36">
        <f t="shared" si="8"/>
        <v>110.77</v>
      </c>
      <c r="BZ6" s="35" t="str">
        <f>IF(BZ7="","",IF(BZ7="-","【-】","【"&amp;SUBSTITUTE(TEXT(BZ7,"#,##0.00"),"-","△")&amp;"】"))</f>
        <v>【110.77】</v>
      </c>
      <c r="CA6" s="36">
        <f>IF(CA7="",NA(),CA7)</f>
        <v>99.56</v>
      </c>
      <c r="CB6" s="36">
        <f t="shared" ref="CB6:CJ6" si="9">IF(CB7="",NA(),CB7)</f>
        <v>97.68</v>
      </c>
      <c r="CC6" s="36">
        <f t="shared" si="9"/>
        <v>100.74</v>
      </c>
      <c r="CD6" s="36">
        <f t="shared" si="9"/>
        <v>97.3</v>
      </c>
      <c r="CE6" s="36">
        <f t="shared" si="9"/>
        <v>101.87</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67.77</v>
      </c>
      <c r="CM6" s="36">
        <f t="shared" ref="CM6:CU6" si="10">IF(CM7="",NA(),CM7)</f>
        <v>67.37</v>
      </c>
      <c r="CN6" s="36">
        <f t="shared" si="10"/>
        <v>67.239999999999995</v>
      </c>
      <c r="CO6" s="36">
        <f t="shared" si="10"/>
        <v>67.53</v>
      </c>
      <c r="CP6" s="36">
        <f t="shared" si="10"/>
        <v>64.930000000000007</v>
      </c>
      <c r="CQ6" s="36">
        <f t="shared" si="10"/>
        <v>61.66</v>
      </c>
      <c r="CR6" s="36">
        <f t="shared" si="10"/>
        <v>62.19</v>
      </c>
      <c r="CS6" s="36">
        <f t="shared" si="10"/>
        <v>61.77</v>
      </c>
      <c r="CT6" s="36">
        <f t="shared" si="10"/>
        <v>61.69</v>
      </c>
      <c r="CU6" s="36">
        <f t="shared" si="10"/>
        <v>62.26</v>
      </c>
      <c r="CV6" s="35" t="str">
        <f>IF(CV7="","",IF(CV7="-","【-】","【"&amp;SUBSTITUTE(TEXT(CV7,"#,##0.00"),"-","△")&amp;"】"))</f>
        <v>【62.26】</v>
      </c>
      <c r="CW6" s="36">
        <f>IF(CW7="",NA(),CW7)</f>
        <v>99.94</v>
      </c>
      <c r="CX6" s="36">
        <f t="shared" ref="CX6:DF6" si="11">IF(CX7="",NA(),CX7)</f>
        <v>99.99</v>
      </c>
      <c r="CY6" s="36">
        <f t="shared" si="11"/>
        <v>99.97</v>
      </c>
      <c r="CZ6" s="36">
        <f t="shared" si="11"/>
        <v>99.98</v>
      </c>
      <c r="DA6" s="36">
        <f t="shared" si="11"/>
        <v>99.97</v>
      </c>
      <c r="DB6" s="36">
        <f t="shared" si="11"/>
        <v>100.05</v>
      </c>
      <c r="DC6" s="36">
        <f t="shared" si="11"/>
        <v>100.05</v>
      </c>
      <c r="DD6" s="36">
        <f t="shared" si="11"/>
        <v>100.08</v>
      </c>
      <c r="DE6" s="36">
        <f t="shared" si="11"/>
        <v>100</v>
      </c>
      <c r="DF6" s="36">
        <f t="shared" si="11"/>
        <v>100.16</v>
      </c>
      <c r="DG6" s="35" t="str">
        <f>IF(DG7="","",IF(DG7="-","【-】","【"&amp;SUBSTITUTE(TEXT(DG7,"#,##0.00"),"-","△")&amp;"】"))</f>
        <v>【100.16】</v>
      </c>
      <c r="DH6" s="36">
        <f>IF(DH7="",NA(),DH7)</f>
        <v>46.97</v>
      </c>
      <c r="DI6" s="36">
        <f t="shared" ref="DI6:DQ6" si="12">IF(DI7="",NA(),DI7)</f>
        <v>48.17</v>
      </c>
      <c r="DJ6" s="36">
        <f t="shared" si="12"/>
        <v>49.88</v>
      </c>
      <c r="DK6" s="36">
        <f t="shared" si="12"/>
        <v>50.9</v>
      </c>
      <c r="DL6" s="36">
        <f t="shared" si="12"/>
        <v>52.24</v>
      </c>
      <c r="DM6" s="36">
        <f t="shared" si="12"/>
        <v>53.56</v>
      </c>
      <c r="DN6" s="36">
        <f t="shared" si="12"/>
        <v>54.73</v>
      </c>
      <c r="DO6" s="36">
        <f t="shared" si="12"/>
        <v>55.77</v>
      </c>
      <c r="DP6" s="36">
        <f t="shared" si="12"/>
        <v>56.48</v>
      </c>
      <c r="DQ6" s="36">
        <f t="shared" si="12"/>
        <v>57.5</v>
      </c>
      <c r="DR6" s="35" t="str">
        <f>IF(DR7="","",IF(DR7="-","【-】","【"&amp;SUBSTITUTE(TEXT(DR7,"#,##0.00"),"-","△")&amp;"】"))</f>
        <v>【57.50】</v>
      </c>
      <c r="DS6" s="36">
        <f>IF(DS7="",NA(),DS7)</f>
        <v>1.86</v>
      </c>
      <c r="DT6" s="36">
        <f t="shared" ref="DT6:EB6" si="13">IF(DT7="",NA(),DT7)</f>
        <v>27.72</v>
      </c>
      <c r="DU6" s="36">
        <f t="shared" si="13"/>
        <v>43.68</v>
      </c>
      <c r="DV6" s="36">
        <f t="shared" si="13"/>
        <v>57.94</v>
      </c>
      <c r="DW6" s="36">
        <f t="shared" si="13"/>
        <v>65.010000000000005</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6">
        <f t="shared" ref="EE6:EM6" si="14">IF(EE7="",NA(),EE7)</f>
        <v>0.34</v>
      </c>
      <c r="EF6" s="36">
        <f t="shared" si="14"/>
        <v>0.46</v>
      </c>
      <c r="EG6" s="36">
        <f t="shared" si="14"/>
        <v>0.53</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40002</v>
      </c>
      <c r="D7" s="38">
        <v>46</v>
      </c>
      <c r="E7" s="38">
        <v>1</v>
      </c>
      <c r="F7" s="38">
        <v>0</v>
      </c>
      <c r="G7" s="38">
        <v>2</v>
      </c>
      <c r="H7" s="38" t="s">
        <v>93</v>
      </c>
      <c r="I7" s="38" t="s">
        <v>94</v>
      </c>
      <c r="J7" s="38" t="s">
        <v>95</v>
      </c>
      <c r="K7" s="38" t="s">
        <v>96</v>
      </c>
      <c r="L7" s="38" t="s">
        <v>97</v>
      </c>
      <c r="M7" s="38" t="s">
        <v>98</v>
      </c>
      <c r="N7" s="39" t="s">
        <v>99</v>
      </c>
      <c r="O7" s="39">
        <v>85.8</v>
      </c>
      <c r="P7" s="39">
        <v>99.32</v>
      </c>
      <c r="Q7" s="39">
        <v>0</v>
      </c>
      <c r="R7" s="39">
        <v>2282106</v>
      </c>
      <c r="S7" s="39">
        <v>7282.29</v>
      </c>
      <c r="T7" s="39">
        <v>313.38</v>
      </c>
      <c r="U7" s="39">
        <v>1884691</v>
      </c>
      <c r="V7" s="39">
        <v>4612.4799999999996</v>
      </c>
      <c r="W7" s="39">
        <v>408.61</v>
      </c>
      <c r="X7" s="39">
        <v>141.57</v>
      </c>
      <c r="Y7" s="39">
        <v>143.72999999999999</v>
      </c>
      <c r="Z7" s="39">
        <v>140.44</v>
      </c>
      <c r="AA7" s="39">
        <v>144.32</v>
      </c>
      <c r="AB7" s="39">
        <v>118.26</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179.72</v>
      </c>
      <c r="AU7" s="39">
        <v>189.97</v>
      </c>
      <c r="AV7" s="39">
        <v>262.86</v>
      </c>
      <c r="AW7" s="39">
        <v>339.35</v>
      </c>
      <c r="AX7" s="39">
        <v>387.39</v>
      </c>
      <c r="AY7" s="39">
        <v>224.41</v>
      </c>
      <c r="AZ7" s="39">
        <v>243.44</v>
      </c>
      <c r="BA7" s="39">
        <v>258.49</v>
      </c>
      <c r="BB7" s="39">
        <v>271.10000000000002</v>
      </c>
      <c r="BC7" s="39">
        <v>284.45</v>
      </c>
      <c r="BD7" s="39">
        <v>284.45</v>
      </c>
      <c r="BE7" s="39">
        <v>320.14999999999998</v>
      </c>
      <c r="BF7" s="39">
        <v>284.8</v>
      </c>
      <c r="BG7" s="39">
        <v>251.02</v>
      </c>
      <c r="BH7" s="39">
        <v>222.59</v>
      </c>
      <c r="BI7" s="39">
        <v>249.7</v>
      </c>
      <c r="BJ7" s="39">
        <v>320.31</v>
      </c>
      <c r="BK7" s="39">
        <v>303.26</v>
      </c>
      <c r="BL7" s="39">
        <v>290.31</v>
      </c>
      <c r="BM7" s="39">
        <v>272.95999999999998</v>
      </c>
      <c r="BN7" s="39">
        <v>260.95999999999998</v>
      </c>
      <c r="BO7" s="39">
        <v>260.95999999999998</v>
      </c>
      <c r="BP7" s="39">
        <v>146.66999999999999</v>
      </c>
      <c r="BQ7" s="39">
        <v>150.04</v>
      </c>
      <c r="BR7" s="39">
        <v>145.78</v>
      </c>
      <c r="BS7" s="39">
        <v>150.49</v>
      </c>
      <c r="BT7" s="39">
        <v>120.57</v>
      </c>
      <c r="BU7" s="39">
        <v>113.88</v>
      </c>
      <c r="BV7" s="39">
        <v>114.14</v>
      </c>
      <c r="BW7" s="39">
        <v>112.83</v>
      </c>
      <c r="BX7" s="39">
        <v>112.84</v>
      </c>
      <c r="BY7" s="39">
        <v>110.77</v>
      </c>
      <c r="BZ7" s="39">
        <v>110.77</v>
      </c>
      <c r="CA7" s="39">
        <v>99.56</v>
      </c>
      <c r="CB7" s="39">
        <v>97.68</v>
      </c>
      <c r="CC7" s="39">
        <v>100.74</v>
      </c>
      <c r="CD7" s="39">
        <v>97.3</v>
      </c>
      <c r="CE7" s="39">
        <v>101.87</v>
      </c>
      <c r="CF7" s="39">
        <v>74.02</v>
      </c>
      <c r="CG7" s="39">
        <v>73.03</v>
      </c>
      <c r="CH7" s="39">
        <v>73.86</v>
      </c>
      <c r="CI7" s="39">
        <v>73.849999999999994</v>
      </c>
      <c r="CJ7" s="39">
        <v>73.180000000000007</v>
      </c>
      <c r="CK7" s="39">
        <v>73.180000000000007</v>
      </c>
      <c r="CL7" s="39">
        <v>67.77</v>
      </c>
      <c r="CM7" s="39">
        <v>67.37</v>
      </c>
      <c r="CN7" s="39">
        <v>67.239999999999995</v>
      </c>
      <c r="CO7" s="39">
        <v>67.53</v>
      </c>
      <c r="CP7" s="39">
        <v>64.930000000000007</v>
      </c>
      <c r="CQ7" s="39">
        <v>61.66</v>
      </c>
      <c r="CR7" s="39">
        <v>62.19</v>
      </c>
      <c r="CS7" s="39">
        <v>61.77</v>
      </c>
      <c r="CT7" s="39">
        <v>61.69</v>
      </c>
      <c r="CU7" s="39">
        <v>62.26</v>
      </c>
      <c r="CV7" s="39">
        <v>62.26</v>
      </c>
      <c r="CW7" s="39">
        <v>99.94</v>
      </c>
      <c r="CX7" s="39">
        <v>99.99</v>
      </c>
      <c r="CY7" s="39">
        <v>99.97</v>
      </c>
      <c r="CZ7" s="39">
        <v>99.98</v>
      </c>
      <c r="DA7" s="39">
        <v>99.97</v>
      </c>
      <c r="DB7" s="39">
        <v>100.05</v>
      </c>
      <c r="DC7" s="39">
        <v>100.05</v>
      </c>
      <c r="DD7" s="39">
        <v>100.08</v>
      </c>
      <c r="DE7" s="39">
        <v>100</v>
      </c>
      <c r="DF7" s="39">
        <v>100.16</v>
      </c>
      <c r="DG7" s="39">
        <v>100.16</v>
      </c>
      <c r="DH7" s="39">
        <v>46.97</v>
      </c>
      <c r="DI7" s="39">
        <v>48.17</v>
      </c>
      <c r="DJ7" s="39">
        <v>49.88</v>
      </c>
      <c r="DK7" s="39">
        <v>50.9</v>
      </c>
      <c r="DL7" s="39">
        <v>52.24</v>
      </c>
      <c r="DM7" s="39">
        <v>53.56</v>
      </c>
      <c r="DN7" s="39">
        <v>54.73</v>
      </c>
      <c r="DO7" s="39">
        <v>55.77</v>
      </c>
      <c r="DP7" s="39">
        <v>56.48</v>
      </c>
      <c r="DQ7" s="39">
        <v>57.5</v>
      </c>
      <c r="DR7" s="39">
        <v>57.5</v>
      </c>
      <c r="DS7" s="39">
        <v>1.86</v>
      </c>
      <c r="DT7" s="39">
        <v>27.72</v>
      </c>
      <c r="DU7" s="39">
        <v>43.68</v>
      </c>
      <c r="DV7" s="39">
        <v>57.94</v>
      </c>
      <c r="DW7" s="39">
        <v>65.010000000000005</v>
      </c>
      <c r="DX7" s="39">
        <v>19.440000000000001</v>
      </c>
      <c r="DY7" s="39">
        <v>22.46</v>
      </c>
      <c r="DZ7" s="39">
        <v>25.84</v>
      </c>
      <c r="EA7" s="39">
        <v>27.61</v>
      </c>
      <c r="EB7" s="39">
        <v>30.3</v>
      </c>
      <c r="EC7" s="39">
        <v>30.3</v>
      </c>
      <c r="ED7" s="39">
        <v>0</v>
      </c>
      <c r="EE7" s="39">
        <v>0.34</v>
      </c>
      <c r="EF7" s="39">
        <v>0.46</v>
      </c>
      <c r="EG7" s="39">
        <v>0.53</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後藤　和史</cp:lastModifiedBy>
  <dcterms:created xsi:type="dcterms:W3CDTF">2021-12-03T06:43:16Z</dcterms:created>
  <dcterms:modified xsi:type="dcterms:W3CDTF">2022-02-09T04:20:10Z</dcterms:modified>
  <cp:category/>
</cp:coreProperties>
</file>