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5.84\disk1\12　流域下水道班\し_照会等\ざ_財政課\R3\R040203_公営企業に係る経営比較分析表（令和２年度決算）の分析等について\"/>
    </mc:Choice>
  </mc:AlternateContent>
  <workbookProtection workbookAlgorithmName="SHA-512" workbookHashValue="CADHWva7pphxIa1cV8WKZl3sFYJIvyA1XhMuef41N9K/XwUE3Y7e72fVOd7xQTUp5gX+Deg0Cji8A4smFYE4Qg==" workbookSaltValue="oWtJwBSfM+Dw1uhxHaMG3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<sst xmlns="http://schemas.openxmlformats.org/spreadsheetml/2006/main" count="297" uniqueCount="118">
  <si>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</si>
  <si>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</si>
  <si>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</si>
  <si>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</si>
  <si>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</si>
  <si>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</si>
  <si>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</si>
  <si>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</si>
  <si>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</si>
  <si>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</si>
  <si>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</si>
  <si>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</si>
  <si>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</si>
  <si>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</si>
  <si>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</si>
  <si>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</si>
  <si>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</si>
  <si>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</si>
  <si>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</si>
  <si>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</si>
  <si>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</si>
  <si>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</si>
  <si>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</si>
  <si>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</si>
  <si>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</si>
  <si>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</si>
  <si>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</si>
  <si>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</si>
  <si>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</si>
  <si>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</si>
  <si>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</si>
  <si>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</si>
  <si>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</si>
  <si>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</si>
  <si>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</si>
  <si>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</si>
  <si>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</si>
  <si>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</si>
  <si>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</si>
  <si>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</si>
  <si>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</si>
  <si>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</si>
  <si>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</si>
  <si>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</si>
  <si>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</si>
  <si>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</si>
  <si>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</si>
  <si>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</si>
  <si>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</si>
  <si>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</si>
  <si>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</si>
  <si>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</si>
  <si>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</si>
  <si>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</si>
  <si>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</si>
  <si>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</si>
  <si>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</si>
  <si>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</si>
  <si>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</si>
  <si>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</si>
  <si>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</si>
  <si>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</si>
  <si>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</si>
  <si>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</si>
  <si>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</si>
  <si>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</si>
  <si>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</si>
  <si>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</si>
  <si>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</si>
  <si>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</si>
  <si>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</si>
  <si>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</si>
  <si>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</si>
  <si>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</si>
  <si>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</si>
  <si>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</si>
  <si>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</si>
  <si>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</si>
  <si>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</si>
  <si>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</si>
  <si>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</si>
  <si>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</si>
  <si>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</si>
  <si>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</si>
  <si>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</si>
  <si>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</si>
  <si>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</si>
  <si>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</si>
  <si>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</si>
  <si>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</si>
  <si>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</si>
  <si>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</si>
  <si>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</si>
  <si>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</si>
  <si>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</si>
  <si>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</si>
  <si>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</si>
  <si>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</si>
  <si>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</si>
  <si>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</si>
  <si>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</si>
  <si>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</si>
  <si>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</si>
  <si>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</si>
  <si>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</si>
  <si>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</si>
  <si>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</si>
  <si>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</si>
  <si>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</si>
  <si>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</si>
  <si>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</si>
  <si>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</si>
  <si>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</si>
  <si>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</si>
  <si>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</si>
  <si>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地方公営企業法適用時の帳簿価格に伴う減価償却費に基づいているため，類似団体よりも低くなっているが，将来的に当然増加していくため，計画的に施設の改築更新を図っていく必要がある。
　管渠については，法定耐用年数を超過したものは無いものの，４０年を超えたものもあることから，定期的に管渠調査を行っている。調査結果により対策が必要な箇所については，ストックマネジメント支援制度を活用し，計画的な改築更新に取り組んでいく。</t>
    <rPh sb="1" eb="3">
      <t>ユウケイ</t>
    </rPh>
    <rPh sb="3" eb="7">
      <t>コテイシサン</t>
    </rPh>
    <rPh sb="7" eb="9">
      <t>ゲンカ</t>
    </rPh>
    <rPh sb="9" eb="12">
      <t>ショウキャクリツ</t>
    </rPh>
    <phoneticPr fontId="4"/>
  </si>
  <si>
    <t>　今後は，人口減少等による処理水量の減少や設備の改築更新費の増加など，下水道事業を取り巻く環境は厳しさを増していくものと想定される。
　これらの課題に対応するため，当県では令和４年度から官民連携で事業運営する「みやぎ型管理運営方式」を導入し，維持管理費の削減や施設の長寿命化を推進していくこととしており，その効果を検討しつつ，「宮城県流域下水道事業経営戦略」及び「宮城県流域下水道ストックマネジメント計画」に基づいた計画的な経営に取り組んでいく。</t>
    <rPh sb="1" eb="3">
      <t>コンゴ</t>
    </rPh>
    <rPh sb="5" eb="7">
      <t>ジンコウ</t>
    </rPh>
    <rPh sb="7" eb="9">
      <t>ゲンショウ</t>
    </rPh>
    <rPh sb="9" eb="10">
      <t>トウ</t>
    </rPh>
    <rPh sb="13" eb="15">
      <t>ショリ</t>
    </rPh>
    <rPh sb="15" eb="17">
      <t>スイリョウ</t>
    </rPh>
    <rPh sb="18" eb="20">
      <t>ゲンショウ</t>
    </rPh>
    <rPh sb="21" eb="23">
      <t>セツビ</t>
    </rPh>
    <rPh sb="24" eb="26">
      <t>カイチク</t>
    </rPh>
    <rPh sb="26" eb="28">
      <t>コウシン</t>
    </rPh>
    <rPh sb="28" eb="29">
      <t>ヒ</t>
    </rPh>
    <rPh sb="30" eb="32">
      <t>ゾウカ</t>
    </rPh>
    <rPh sb="35" eb="38">
      <t>ゲスイドウ</t>
    </rPh>
    <rPh sb="38" eb="40">
      <t>ジギョウ</t>
    </rPh>
    <rPh sb="41" eb="42">
      <t>ト</t>
    </rPh>
    <rPh sb="43" eb="44">
      <t>マ</t>
    </rPh>
    <rPh sb="45" eb="47">
      <t>カンキョウ</t>
    </rPh>
    <rPh sb="48" eb="49">
      <t>キビ</t>
    </rPh>
    <rPh sb="52" eb="53">
      <t>マ</t>
    </rPh>
    <rPh sb="60" eb="62">
      <t>ソウテイ</t>
    </rPh>
    <rPh sb="72" eb="74">
      <t>カダイ</t>
    </rPh>
    <rPh sb="75" eb="77">
      <t>タイオウ</t>
    </rPh>
    <rPh sb="82" eb="84">
      <t>トウケン</t>
    </rPh>
    <rPh sb="86" eb="88">
      <t>レイワ</t>
    </rPh>
    <rPh sb="89" eb="91">
      <t>ネンド</t>
    </rPh>
    <rPh sb="93" eb="95">
      <t>カンミン</t>
    </rPh>
    <rPh sb="95" eb="97">
      <t>レンケイ</t>
    </rPh>
    <rPh sb="98" eb="100">
      <t>ジギョウ</t>
    </rPh>
    <rPh sb="100" eb="102">
      <t>ウンエイ</t>
    </rPh>
    <rPh sb="108" eb="115">
      <t>ガタカンリウンエイホウシキ</t>
    </rPh>
    <rPh sb="117" eb="119">
      <t>ドウニュウ</t>
    </rPh>
    <rPh sb="121" eb="123">
      <t>イジ</t>
    </rPh>
    <rPh sb="123" eb="126">
      <t>カンリヒ</t>
    </rPh>
    <rPh sb="127" eb="129">
      <t>サクゲン</t>
    </rPh>
    <rPh sb="130" eb="132">
      <t>シセツ</t>
    </rPh>
    <rPh sb="133" eb="137">
      <t>チョウジュミョウカ</t>
    </rPh>
    <rPh sb="138" eb="140">
      <t>スイシン</t>
    </rPh>
    <rPh sb="154" eb="156">
      <t>コウカ</t>
    </rPh>
    <rPh sb="157" eb="159">
      <t>ケントウ</t>
    </rPh>
    <rPh sb="164" eb="178">
      <t>ミヤギケンリュウイキゲスイドウジギョウケイエイセンリャク</t>
    </rPh>
    <rPh sb="179" eb="180">
      <t>オヨ</t>
    </rPh>
    <rPh sb="182" eb="185">
      <t>ミヤギケン</t>
    </rPh>
    <rPh sb="200" eb="202">
      <t>ケイカク</t>
    </rPh>
    <rPh sb="204" eb="205">
      <t>モト</t>
    </rPh>
    <rPh sb="208" eb="211">
      <t>ケイカクテキ</t>
    </rPh>
    <rPh sb="212" eb="214">
      <t>ケイエイ</t>
    </rPh>
    <rPh sb="215" eb="216">
      <t>ト</t>
    </rPh>
    <rPh sb="217" eb="218">
      <t>ク</t>
    </rPh>
    <phoneticPr fontId="4"/>
  </si>
  <si>
    <t>　経常収支比率は１００％を超え，累積欠損金もなく，経営は安定していると考えるが，流動比率が低下しているため，短期的な資金繰りにも留意し，より安定的な経営を目指していく必要がある。そのため，次のような取り組みを進めていく。
・東日本大震災に伴う災害復旧事業の影響により，類似団体よりも企業債残高対事業規模比率が高くなっている。前年度よりも減少しているものの，引き続き長期的な償還計画を策定し，「宮城県流域下水道ストックマネジメント計画」に基づく計画的な改築更新を実施していく。
・汚水処理原価が類似団体より高く，施設利用率が類似団体より低くなっていることから，引き続き維持管理費の削減，未普及地域の接続率向上に取り組みながら，将来の汚水処理人口を考慮した施設規模の縮小（ダウンサイジング）も検討していく。</t>
    <rPh sb="1" eb="3">
      <t>ケイジョウ</t>
    </rPh>
    <rPh sb="3" eb="5">
      <t>シュウシ</t>
    </rPh>
    <rPh sb="5" eb="7">
      <t>ヒリツ</t>
    </rPh>
    <rPh sb="13" eb="14">
      <t>コ</t>
    </rPh>
    <rPh sb="16" eb="18">
      <t>ルイセキ</t>
    </rPh>
    <rPh sb="18" eb="21">
      <t>ケッソンキン</t>
    </rPh>
    <rPh sb="25" eb="27">
      <t>ケイエイ</t>
    </rPh>
    <rPh sb="28" eb="30">
      <t>アンテイ</t>
    </rPh>
    <rPh sb="35" eb="36">
      <t>カンガ</t>
    </rPh>
    <rPh sb="40" eb="42">
      <t>リュウドウ</t>
    </rPh>
    <rPh sb="42" eb="44">
      <t>ヒリツ</t>
    </rPh>
    <rPh sb="45" eb="47">
      <t>テイカ</t>
    </rPh>
    <rPh sb="54" eb="57">
      <t>タンキテキ</t>
    </rPh>
    <rPh sb="58" eb="61">
      <t>シキング</t>
    </rPh>
    <rPh sb="64" eb="66">
      <t>リュウイ</t>
    </rPh>
    <rPh sb="70" eb="73">
      <t>アンテイテキ</t>
    </rPh>
    <rPh sb="74" eb="76">
      <t>ケイエイ</t>
    </rPh>
    <rPh sb="77" eb="79">
      <t>メザ</t>
    </rPh>
    <rPh sb="83" eb="85">
      <t>ヒツヨウ</t>
    </rPh>
    <rPh sb="94" eb="95">
      <t>ツギ</t>
    </rPh>
    <rPh sb="99" eb="100">
      <t>ト</t>
    </rPh>
    <rPh sb="101" eb="102">
      <t>ク</t>
    </rPh>
    <rPh sb="104" eb="105">
      <t>スス</t>
    </rPh>
    <rPh sb="113" eb="116">
      <t>ヒガシニホン</t>
    </rPh>
    <rPh sb="116" eb="119">
      <t>ダイシンサイ</t>
    </rPh>
    <rPh sb="120" eb="121">
      <t>トモナ</t>
    </rPh>
    <rPh sb="122" eb="124">
      <t>サイガイ</t>
    </rPh>
    <rPh sb="124" eb="126">
      <t>フッキュウ</t>
    </rPh>
    <rPh sb="126" eb="128">
      <t>ジギョウ</t>
    </rPh>
    <rPh sb="129" eb="131">
      <t>エイキョウ</t>
    </rPh>
    <rPh sb="135" eb="137">
      <t>ルイジ</t>
    </rPh>
    <rPh sb="137" eb="139">
      <t>ダンタイ</t>
    </rPh>
    <rPh sb="142" eb="150">
      <t>キギョウサイザンダカタイジギョウ</t>
    </rPh>
    <rPh sb="150" eb="152">
      <t>キボ</t>
    </rPh>
    <rPh sb="152" eb="154">
      <t>ヒリツ</t>
    </rPh>
    <rPh sb="155" eb="156">
      <t>タカ</t>
    </rPh>
    <rPh sb="163" eb="166">
      <t>ゼンネンド</t>
    </rPh>
    <rPh sb="169" eb="171">
      <t>ゲンショウ</t>
    </rPh>
    <rPh sb="179" eb="180">
      <t>ヒ</t>
    </rPh>
    <rPh sb="181" eb="182">
      <t>ツヅ</t>
    </rPh>
    <rPh sb="183" eb="186">
      <t>チョウキテキ</t>
    </rPh>
    <rPh sb="187" eb="189">
      <t>ショウカン</t>
    </rPh>
    <rPh sb="189" eb="191">
      <t>ケイカク</t>
    </rPh>
    <rPh sb="192" eb="194">
      <t>サクテイ</t>
    </rPh>
    <rPh sb="197" eb="200">
      <t>ミヤギケン</t>
    </rPh>
    <rPh sb="215" eb="217">
      <t>ケイカク</t>
    </rPh>
    <rPh sb="219" eb="220">
      <t>モト</t>
    </rPh>
    <rPh sb="222" eb="225">
      <t>ケイカクテキ</t>
    </rPh>
    <rPh sb="226" eb="228">
      <t>カイチク</t>
    </rPh>
    <rPh sb="228" eb="230">
      <t>コウシン</t>
    </rPh>
    <rPh sb="231" eb="233">
      <t>ジッシ</t>
    </rPh>
    <rPh sb="241" eb="243">
      <t>オスイ</t>
    </rPh>
    <rPh sb="243" eb="245">
      <t>ショリ</t>
    </rPh>
    <rPh sb="245" eb="247">
      <t>ゲンカ</t>
    </rPh>
    <rPh sb="248" eb="252">
      <t>ルイジダンタイ</t>
    </rPh>
    <rPh sb="254" eb="255">
      <t>タカ</t>
    </rPh>
    <rPh sb="257" eb="259">
      <t>シセツ</t>
    </rPh>
    <rPh sb="259" eb="262">
      <t>リヨウリツ</t>
    </rPh>
    <rPh sb="263" eb="267">
      <t>ルイジダンタイ</t>
    </rPh>
    <rPh sb="269" eb="270">
      <t>ヒク</t>
    </rPh>
    <rPh sb="281" eb="282">
      <t>ヒ</t>
    </rPh>
    <rPh sb="283" eb="284">
      <t>ツヅ</t>
    </rPh>
    <rPh sb="285" eb="287">
      <t>イジ</t>
    </rPh>
    <rPh sb="287" eb="290">
      <t>カンリヒ</t>
    </rPh>
    <rPh sb="291" eb="293">
      <t>サクゲン</t>
    </rPh>
    <rPh sb="294" eb="295">
      <t>ミ</t>
    </rPh>
    <rPh sb="295" eb="297">
      <t>フキュウ</t>
    </rPh>
    <rPh sb="297" eb="299">
      <t>チイキ</t>
    </rPh>
    <rPh sb="300" eb="302">
      <t>セツゾク</t>
    </rPh>
    <rPh sb="302" eb="303">
      <t>リツ</t>
    </rPh>
    <rPh sb="303" eb="305">
      <t>コウジョウ</t>
    </rPh>
    <rPh sb="306" eb="307">
      <t>ト</t>
    </rPh>
    <rPh sb="308" eb="309">
      <t>ク</t>
    </rPh>
    <rPh sb="314" eb="316">
      <t>ショウライ</t>
    </rPh>
    <rPh sb="317" eb="319">
      <t>オスイ</t>
    </rPh>
    <rPh sb="319" eb="321">
      <t>ショリ</t>
    </rPh>
    <rPh sb="321" eb="323">
      <t>ジンコウ</t>
    </rPh>
    <rPh sb="324" eb="326">
      <t>コウリョ</t>
    </rPh>
    <rPh sb="328" eb="330">
      <t>シセツ</t>
    </rPh>
    <rPh sb="330" eb="332">
      <t>キボ</t>
    </rPh>
    <rPh sb="333" eb="335">
      <t>シュクショウ</t>
    </rPh>
    <rPh sb="346" eb="34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</si>
</sst>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0.44</c:v>
                </c:pt>
                <c:pt idx="4">
                  <c:v>0.32</c:v>
                </c:pt>
              </c:numCache>
            </c:numRef>
          </c:val>
          <c:extLst>
            <c:ext xmlns:c16="http://schemas.microsoft.com/office/drawing/2014/chart" uri="{C3380CC4-5D6E-409C-BE32-E72D297353CC}">
              <c16:uniqueId val="{00000000-E313-42D5-BAA4-D4495C6F6F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1.87</c:v>
                </c:pt>
              </c:numCache>
            </c:numRef>
          </c:val>
          <c:smooth val="0"/>
          <c:extLst>
            <c:ext xmlns:c16="http://schemas.microsoft.com/office/drawing/2014/chart" uri="{C3380CC4-5D6E-409C-BE32-E72D297353CC}">
              <c16:uniqueId val="{00000001-E313-42D5-BAA4-D4495C6F6F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56.81</c:v>
                </c:pt>
                <c:pt idx="4">
                  <c:v>58.11</c:v>
                </c:pt>
              </c:numCache>
            </c:numRef>
          </c:val>
          <c:extLst>
            <c:ext xmlns:c16="http://schemas.microsoft.com/office/drawing/2014/chart" uri="{C3380CC4-5D6E-409C-BE32-E72D297353CC}">
              <c16:uniqueId val="{00000000-7300-4AC1-9ACA-70A591332F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67.209999999999994</c:v>
                </c:pt>
                <c:pt idx="4">
                  <c:v>68.2</c:v>
                </c:pt>
              </c:numCache>
            </c:numRef>
          </c:val>
          <c:smooth val="0"/>
          <c:extLst>
            <c:ext xmlns:c16="http://schemas.microsoft.com/office/drawing/2014/chart" uri="{C3380CC4-5D6E-409C-BE32-E72D297353CC}">
              <c16:uniqueId val="{00000001-7300-4AC1-9ACA-70A591332F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93.75</c:v>
                </c:pt>
                <c:pt idx="4">
                  <c:v>93.7</c:v>
                </c:pt>
              </c:numCache>
            </c:numRef>
          </c:val>
          <c:extLst>
            <c:ext xmlns:c16="http://schemas.microsoft.com/office/drawing/2014/chart" uri="{C3380CC4-5D6E-409C-BE32-E72D297353CC}">
              <c16:uniqueId val="{00000000-58DB-4440-8870-28BC6FFE87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93.21</c:v>
                </c:pt>
                <c:pt idx="4">
                  <c:v>94.01</c:v>
                </c:pt>
              </c:numCache>
            </c:numRef>
          </c:val>
          <c:smooth val="0"/>
          <c:extLst>
            <c:ext xmlns:c16="http://schemas.microsoft.com/office/drawing/2014/chart" uri="{C3380CC4-5D6E-409C-BE32-E72D297353CC}">
              <c16:uniqueId val="{00000001-58DB-4440-8870-28BC6FFE87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109.64</c:v>
                </c:pt>
                <c:pt idx="4">
                  <c:v>105.66</c:v>
                </c:pt>
              </c:numCache>
            </c:numRef>
          </c:val>
          <c:extLst>
            <c:ext xmlns:c16="http://schemas.microsoft.com/office/drawing/2014/chart" uri="{C3380CC4-5D6E-409C-BE32-E72D297353CC}">
              <c16:uniqueId val="{00000000-E4B9-4427-8209-7945072765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100.49</c:v>
                </c:pt>
                <c:pt idx="4">
                  <c:v>101.63</c:v>
                </c:pt>
              </c:numCache>
            </c:numRef>
          </c:val>
          <c:smooth val="0"/>
          <c:extLst>
            <c:ext xmlns:c16="http://schemas.microsoft.com/office/drawing/2014/chart" uri="{C3380CC4-5D6E-409C-BE32-E72D297353CC}">
              <c16:uniqueId val="{00000001-E4B9-4427-8209-7945072765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5.84</c:v>
                </c:pt>
                <c:pt idx="4">
                  <c:v>11.31</c:v>
                </c:pt>
              </c:numCache>
            </c:numRef>
          </c:val>
          <c:extLst>
            <c:ext xmlns:c16="http://schemas.microsoft.com/office/drawing/2014/chart" uri="{C3380CC4-5D6E-409C-BE32-E72D297353CC}">
              <c16:uniqueId val="{00000000-7685-45CB-A9C7-486DEBDA5B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39.35</c:v>
                </c:pt>
                <c:pt idx="4">
                  <c:v>31.96</c:v>
                </c:pt>
              </c:numCache>
            </c:numRef>
          </c:val>
          <c:smooth val="0"/>
          <c:extLst>
            <c:ext xmlns:c16="http://schemas.microsoft.com/office/drawing/2014/chart" uri="{C3380CC4-5D6E-409C-BE32-E72D297353CC}">
              <c16:uniqueId val="{00000001-7685-45CB-A9C7-486DEBDA5B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E5E-4E8D-8672-55D195B268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1.17</c:v>
                </c:pt>
                <c:pt idx="4">
                  <c:v>0.93</c:v>
                </c:pt>
              </c:numCache>
            </c:numRef>
          </c:val>
          <c:smooth val="0"/>
          <c:extLst>
            <c:ext xmlns:c16="http://schemas.microsoft.com/office/drawing/2014/chart" uri="{C3380CC4-5D6E-409C-BE32-E72D297353CC}">
              <c16:uniqueId val="{00000001-FE5E-4E8D-8672-55D195B268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B9E-4A40-935A-E0DC1D7463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7.27</c:v>
                </c:pt>
                <c:pt idx="4">
                  <c:v>9.1</c:v>
                </c:pt>
              </c:numCache>
            </c:numRef>
          </c:val>
          <c:smooth val="0"/>
          <c:extLst>
            <c:ext xmlns:c16="http://schemas.microsoft.com/office/drawing/2014/chart" uri="{C3380CC4-5D6E-409C-BE32-E72D297353CC}">
              <c16:uniqueId val="{00000001-4B9E-4A40-935A-E0DC1D7463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97.96</c:v>
                </c:pt>
                <c:pt idx="4">
                  <c:v>91.73</c:v>
                </c:pt>
              </c:numCache>
            </c:numRef>
          </c:val>
          <c:extLst>
            <c:ext xmlns:c16="http://schemas.microsoft.com/office/drawing/2014/chart" uri="{C3380CC4-5D6E-409C-BE32-E72D297353CC}">
              <c16:uniqueId val="{00000000-AD86-4988-8E16-6E466574F5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97.37</c:v>
                </c:pt>
                <c:pt idx="4">
                  <c:v>101.14</c:v>
                </c:pt>
              </c:numCache>
            </c:numRef>
          </c:val>
          <c:smooth val="0"/>
          <c:extLst>
            <c:ext xmlns:c16="http://schemas.microsoft.com/office/drawing/2014/chart" uri="{C3380CC4-5D6E-409C-BE32-E72D297353CC}">
              <c16:uniqueId val="{00000001-AD86-4988-8E16-6E466574F5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321.25</c:v>
                </c:pt>
                <c:pt idx="4">
                  <c:v>296.54000000000002</c:v>
                </c:pt>
              </c:numCache>
            </c:numRef>
          </c:val>
          <c:extLst>
            <c:ext xmlns:c16="http://schemas.microsoft.com/office/drawing/2014/chart" uri="{C3380CC4-5D6E-409C-BE32-E72D297353CC}">
              <c16:uniqueId val="{00000000-61EB-4E8A-8E95-F9EFE3B186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287.39</c:v>
                </c:pt>
                <c:pt idx="4">
                  <c:v>255.67</c:v>
                </c:pt>
              </c:numCache>
            </c:numRef>
          </c:val>
          <c:smooth val="0"/>
          <c:extLst>
            <c:ext xmlns:c16="http://schemas.microsoft.com/office/drawing/2014/chart" uri="{C3380CC4-5D6E-409C-BE32-E72D297353CC}">
              <c16:uniqueId val="{00000001-61EB-4E8A-8E95-F9EFE3B186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461-4D35-A2CA-E39BBDAB65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461-4D35-A2CA-E39BBDAB65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62.84</c:v>
                </c:pt>
                <c:pt idx="4">
                  <c:v>61.73</c:v>
                </c:pt>
              </c:numCache>
            </c:numRef>
          </c:val>
          <c:extLst>
            <c:ext xmlns:c16="http://schemas.microsoft.com/office/drawing/2014/chart" uri="{C3380CC4-5D6E-409C-BE32-E72D297353CC}">
              <c16:uniqueId val="{00000000-C912-4CB1-8769-7E9E8A2D60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50.64</c:v>
                </c:pt>
                <c:pt idx="4">
                  <c:v>50.67</c:v>
                </c:pt>
              </c:numCache>
            </c:numRef>
          </c:val>
          <c:smooth val="0"/>
          <c:extLst>
            <c:ext xmlns:c16="http://schemas.microsoft.com/office/drawing/2014/chart" uri="{C3380CC4-5D6E-409C-BE32-E72D297353CC}">
              <c16:uniqueId val="{00000001-C912-4CB1-8769-7E9E8A2D60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6" zoomScale="80" zoomScaleNormal="8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自治体職員</v>
      </c>
      <c r="AE8" s="50"/>
      <c r="AF8" s="50"/>
      <c r="AG8" s="50"/>
      <c r="AH8" s="50"/>
      <c r="AI8" s="50"/>
      <c r="AJ8" s="50"/>
      <c r="AK8" s="3"/>
      <c r="AL8" s="51">
        <f>データ!S6</f>
        <v>2282106</v>
      </c>
      <c r="AM8" s="51"/>
      <c r="AN8" s="51"/>
      <c r="AO8" s="51"/>
      <c r="AP8" s="51"/>
      <c r="AQ8" s="51"/>
      <c r="AR8" s="51"/>
      <c r="AS8" s="51"/>
      <c r="AT8" s="46">
        <f>データ!T6</f>
        <v>7282.29</v>
      </c>
      <c r="AU8" s="46"/>
      <c r="AV8" s="46"/>
      <c r="AW8" s="46"/>
      <c r="AX8" s="46"/>
      <c r="AY8" s="46"/>
      <c r="AZ8" s="46"/>
      <c r="BA8" s="46"/>
      <c r="BB8" s="46">
        <f>データ!U6</f>
        <v>313.38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87.59</v>
      </c>
      <c r="J10" s="46"/>
      <c r="K10" s="46"/>
      <c r="L10" s="46"/>
      <c r="M10" s="46"/>
      <c r="N10" s="46"/>
      <c r="O10" s="46"/>
      <c r="P10" s="46">
        <f>データ!P6</f>
        <v>84.54</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894251</v>
      </c>
      <c r="AM10" s="51"/>
      <c r="AN10" s="51"/>
      <c r="AO10" s="51"/>
      <c r="AP10" s="51"/>
      <c r="AQ10" s="51"/>
      <c r="AR10" s="51"/>
      <c r="AS10" s="51"/>
      <c r="AT10" s="46">
        <f>データ!W6</f>
        <v>247.59</v>
      </c>
      <c r="AU10" s="46"/>
      <c r="AV10" s="46"/>
      <c r="AW10" s="46"/>
      <c r="AX10" s="46"/>
      <c r="AY10" s="46"/>
      <c r="AZ10" s="46"/>
      <c r="BA10" s="46"/>
      <c r="BB10" s="46">
        <f>データ!X6</f>
        <v>3611.82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VXP4stkM9sqjBbw+aFLeZVpzTOFqiDS89XOMquLPBEkSkW/WD9hcsu6hBJnvK1h9pMMG72a3CnVDRzUoCwwhWg==" saltValue="LuXErVgHPDVDOe4aPMVx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40002</v>
      </c>
      <c r="D6" s="33">
        <f t="shared" si="3"/>
        <v>46</v>
      </c>
      <c r="E6" s="33">
        <f t="shared" si="3"/>
        <v>17</v>
      </c>
      <c r="F6" s="33">
        <f t="shared" si="3"/>
        <v>3</v>
      </c>
      <c r="G6" s="33">
        <f t="shared" si="3"/>
        <v>0</v>
      </c>
      <c r="H6" s="33" t="str">
        <f t="shared" si="3"/>
        <v>宮城県</v>
      </c>
      <c r="I6" s="33" t="str">
        <f t="shared" si="3"/>
        <v>法適用</v>
      </c>
      <c r="J6" s="33" t="str">
        <f t="shared" si="3"/>
        <v>下水道事業</v>
      </c>
      <c r="K6" s="33" t="str">
        <f t="shared" si="3"/>
        <v>流域下水道</v>
      </c>
      <c r="L6" s="33" t="str">
        <f t="shared" si="3"/>
        <v>E1</v>
      </c>
      <c r="M6" s="33" t="str">
        <f t="shared" si="3"/>
        <v>自治体職員</v>
      </c>
      <c r="N6" s="34" t="str">
        <f t="shared" si="3"/>
        <v>-</v>
      </c>
      <c r="O6" s="34">
        <f t="shared" si="3"/>
        <v>87.59</v>
      </c>
      <c r="P6" s="34">
        <f t="shared" si="3"/>
        <v>84.54</v>
      </c>
      <c r="Q6" s="34">
        <f t="shared" si="3"/>
        <v>100</v>
      </c>
      <c r="R6" s="34">
        <f t="shared" si="3"/>
        <v>0</v>
      </c>
      <c r="S6" s="34">
        <f t="shared" si="3"/>
        <v>2282106</v>
      </c>
      <c r="T6" s="34">
        <f t="shared" si="3"/>
        <v>7282.29</v>
      </c>
      <c r="U6" s="34">
        <f t="shared" si="3"/>
        <v>313.38</v>
      </c>
      <c r="V6" s="34">
        <f t="shared" si="3"/>
        <v>894251</v>
      </c>
      <c r="W6" s="34">
        <f t="shared" si="3"/>
        <v>247.59</v>
      </c>
      <c r="X6" s="34">
        <f t="shared" si="3"/>
        <v>3611.82</v>
      </c>
      <c r="Y6" s="35" t="str">
        <f>IF(Y7="",NA(),Y7)</f>
        <v>-</v>
      </c>
      <c r="Z6" s="35" t="str">
        <f t="shared" ref="Z6:AH6" si="4">IF(Z7="",NA(),Z7)</f>
        <v>-</v>
      </c>
      <c r="AA6" s="35" t="str">
        <f t="shared" si="4"/>
        <v>-</v>
      </c>
      <c r="AB6" s="35">
        <f t="shared" si="4"/>
        <v>109.64</v>
      </c>
      <c r="AC6" s="35">
        <f t="shared" si="4"/>
        <v>105.66</v>
      </c>
      <c r="AD6" s="35" t="str">
        <f t="shared" si="4"/>
        <v>-</v>
      </c>
      <c r="AE6" s="35" t="str">
        <f t="shared" si="4"/>
        <v>-</v>
      </c>
      <c r="AF6" s="35" t="str">
        <f t="shared" si="4"/>
        <v>-</v>
      </c>
      <c r="AG6" s="35">
        <f t="shared" si="4"/>
        <v>100.49</v>
      </c>
      <c r="AH6" s="35">
        <f t="shared" si="4"/>
        <v>101.63</v>
      </c>
      <c r="AI6" s="34" t="str">
        <f>IF(AI7="","",IF(AI7="-","【-】","【"&amp;SUBSTITUTE(TEXT(AI7,"#,##0.00"),"-","△")&amp;"】"))</f>
        <v>【101.70】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7.27</v>
      </c>
      <c r="AS6" s="35">
        <f t="shared" si="5"/>
        <v>9.1</v>
      </c>
      <c r="AT6" s="34" t="str">
        <f>IF(AT7="","",IF(AT7="-","【-】","【"&amp;SUBSTITUTE(TEXT(AT7,"#,##0.00"),"-","△")&amp;"】"))</f>
        <v>【8.92】</v>
      </c>
      <c r="AU6" s="35" t="str">
        <f>IF(AU7="",NA(),AU7)</f>
        <v>-</v>
      </c>
      <c r="AV6" s="35" t="str">
        <f t="shared" ref="AV6:BD6" si="6">IF(AV7="",NA(),AV7)</f>
        <v>-</v>
      </c>
      <c r="AW6" s="35" t="str">
        <f t="shared" si="6"/>
        <v>-</v>
      </c>
      <c r="AX6" s="35">
        <f t="shared" si="6"/>
        <v>97.96</v>
      </c>
      <c r="AY6" s="35">
        <f t="shared" si="6"/>
        <v>91.73</v>
      </c>
      <c r="AZ6" s="35" t="str">
        <f t="shared" si="6"/>
        <v>-</v>
      </c>
      <c r="BA6" s="35" t="str">
        <f t="shared" si="6"/>
        <v>-</v>
      </c>
      <c r="BB6" s="35" t="str">
        <f t="shared" si="6"/>
        <v>-</v>
      </c>
      <c r="BC6" s="35">
        <f t="shared" si="6"/>
        <v>97.37</v>
      </c>
      <c r="BD6" s="35">
        <f t="shared" si="6"/>
        <v>101.14</v>
      </c>
      <c r="BE6" s="34" t="str">
        <f>IF(BE7="","",IF(BE7="-","【-】","【"&amp;SUBSTITUTE(TEXT(BE7,"#,##0.00"),"-","△")&amp;"】"))</f>
        <v>【100.43】</v>
      </c>
      <c r="BF6" s="35" t="str">
        <f>IF(BF7="",NA(),BF7)</f>
        <v>-</v>
      </c>
      <c r="BG6" s="35" t="str">
        <f t="shared" ref="BG6:BO6" si="7">IF(BG7="",NA(),BG7)</f>
        <v>-</v>
      </c>
      <c r="BH6" s="35" t="str">
        <f t="shared" si="7"/>
        <v>-</v>
      </c>
      <c r="BI6" s="35">
        <f t="shared" si="7"/>
        <v>321.25</v>
      </c>
      <c r="BJ6" s="35">
        <f t="shared" si="7"/>
        <v>296.54000000000002</v>
      </c>
      <c r="BK6" s="35" t="str">
        <f t="shared" si="7"/>
        <v>-</v>
      </c>
      <c r="BL6" s="35" t="str">
        <f t="shared" si="7"/>
        <v>-</v>
      </c>
      <c r="BM6" s="35" t="str">
        <f t="shared" si="7"/>
        <v>-</v>
      </c>
      <c r="BN6" s="35">
        <f t="shared" si="7"/>
        <v>287.39</v>
      </c>
      <c r="BO6" s="35">
        <f t="shared" si="7"/>
        <v>255.67</v>
      </c>
      <c r="BP6" s="34" t="str">
        <f>IF(BP7="","",IF(BP7="-","【-】","【"&amp;SUBSTITUTE(TEXT(BP7,"#,##0.00"),"-","△")&amp;"】"))</f>
        <v>【260.55】</v>
      </c>
      <c r="BQ6" s="35" t="str">
        <f>IF(BQ7="",NA(),BQ7)</f>
        <v>-</v>
      </c>
      <c r="BR6" s="35" t="str">
        <f t="shared" ref="BR6:BZ6" si="8">IF(BR7="",NA(),BR7)</f>
        <v>-</v>
      </c>
      <c r="BS6" s="35" t="str">
        <f t="shared" si="8"/>
        <v>-</v>
      </c>
      <c r="BT6" s="34">
        <f t="shared" si="8"/>
        <v>0</v>
      </c>
      <c r="BU6" s="34">
        <f t="shared" si="8"/>
        <v>0</v>
      </c>
      <c r="BV6" s="35" t="str">
        <f t="shared" si="8"/>
        <v>-</v>
      </c>
      <c r="BW6" s="35" t="str">
        <f t="shared" si="8"/>
        <v>-</v>
      </c>
      <c r="BX6" s="35" t="str">
        <f t="shared" si="8"/>
        <v>-</v>
      </c>
      <c r="BY6" s="34">
        <f t="shared" si="8"/>
        <v>0</v>
      </c>
      <c r="BZ6" s="34">
        <f t="shared" si="8"/>
        <v>0</v>
      </c>
      <c r="CA6" s="34" t="str">
        <f>IF(CA7="","",IF(CA7="-","【-】","【"&amp;SUBSTITUTE(TEXT(CA7,"#,##0.00"),"-","△")&amp;"】"))</f>
        <v>【0.00】</v>
      </c>
      <c r="CB6" s="35" t="str">
        <f>IF(CB7="",NA(),CB7)</f>
        <v>-</v>
      </c>
      <c r="CC6" s="35" t="str">
        <f t="shared" ref="CC6:CK6" si="9">IF(CC7="",NA(),CC7)</f>
        <v>-</v>
      </c>
      <c r="CD6" s="35" t="str">
        <f t="shared" si="9"/>
        <v>-</v>
      </c>
      <c r="CE6" s="35">
        <f t="shared" si="9"/>
        <v>62.84</v>
      </c>
      <c r="CF6" s="35">
        <f t="shared" si="9"/>
        <v>61.73</v>
      </c>
      <c r="CG6" s="35" t="str">
        <f t="shared" si="9"/>
        <v>-</v>
      </c>
      <c r="CH6" s="35" t="str">
        <f t="shared" si="9"/>
        <v>-</v>
      </c>
      <c r="CI6" s="35" t="str">
        <f t="shared" si="9"/>
        <v>-</v>
      </c>
      <c r="CJ6" s="35">
        <f t="shared" si="9"/>
        <v>50.64</v>
      </c>
      <c r="CK6" s="35">
        <f t="shared" si="9"/>
        <v>50.67</v>
      </c>
      <c r="CL6" s="34" t="str">
        <f>IF(CL7="","",IF(CL7="-","【-】","【"&amp;SUBSTITUTE(TEXT(CL7,"#,##0.00"),"-","△")&amp;"】"))</f>
        <v>【51.03】</v>
      </c>
      <c r="CM6" s="35" t="str">
        <f>IF(CM7="",NA(),CM7)</f>
        <v>-</v>
      </c>
      <c r="CN6" s="35" t="str">
        <f t="shared" ref="CN6:CV6" si="10">IF(CN7="",NA(),CN7)</f>
        <v>-</v>
      </c>
      <c r="CO6" s="35" t="str">
        <f t="shared" si="10"/>
        <v>-</v>
      </c>
      <c r="CP6" s="35">
        <f t="shared" si="10"/>
        <v>56.81</v>
      </c>
      <c r="CQ6" s="35">
        <f t="shared" si="10"/>
        <v>58.11</v>
      </c>
      <c r="CR6" s="35" t="str">
        <f t="shared" si="10"/>
        <v>-</v>
      </c>
      <c r="CS6" s="35" t="str">
        <f t="shared" si="10"/>
        <v>-</v>
      </c>
      <c r="CT6" s="35" t="str">
        <f t="shared" si="10"/>
        <v>-</v>
      </c>
      <c r="CU6" s="35">
        <f t="shared" si="10"/>
        <v>67.209999999999994</v>
      </c>
      <c r="CV6" s="35">
        <f t="shared" si="10"/>
        <v>68.2</v>
      </c>
      <c r="CW6" s="34" t="str">
        <f>IF(CW7="","",IF(CW7="-","【-】","【"&amp;SUBSTITUTE(TEXT(CW7,"#,##0.00"),"-","△")&amp;"】"))</f>
        <v>【68.03】</v>
      </c>
      <c r="CX6" s="35" t="str">
        <f>IF(CX7="",NA(),CX7)</f>
        <v>-</v>
      </c>
      <c r="CY6" s="35" t="str">
        <f t="shared" ref="CY6:DG6" si="11">IF(CY7="",NA(),CY7)</f>
        <v>-</v>
      </c>
      <c r="CZ6" s="35" t="str">
        <f t="shared" si="11"/>
        <v>-</v>
      </c>
      <c r="DA6" s="35">
        <f t="shared" si="11"/>
        <v>93.75</v>
      </c>
      <c r="DB6" s="35">
        <f t="shared" si="11"/>
        <v>93.7</v>
      </c>
      <c r="DC6" s="35" t="str">
        <f t="shared" si="11"/>
        <v>-</v>
      </c>
      <c r="DD6" s="35" t="str">
        <f t="shared" si="11"/>
        <v>-</v>
      </c>
      <c r="DE6" s="35" t="str">
        <f t="shared" si="11"/>
        <v>-</v>
      </c>
      <c r="DF6" s="35">
        <f t="shared" si="11"/>
        <v>93.21</v>
      </c>
      <c r="DG6" s="35">
        <f t="shared" si="11"/>
        <v>94.01</v>
      </c>
      <c r="DH6" s="34" t="str">
        <f>IF(DH7="","",IF(DH7="-","【-】","【"&amp;SUBSTITUTE(TEXT(DH7,"#,##0.00"),"-","△")&amp;"】"))</f>
        <v>【93.88】</v>
      </c>
      <c r="DI6" s="35" t="str">
        <f>IF(DI7="",NA(),DI7)</f>
        <v>-</v>
      </c>
      <c r="DJ6" s="35" t="str">
        <f t="shared" ref="DJ6:DR6" si="12">IF(DJ7="",NA(),DJ7)</f>
        <v>-</v>
      </c>
      <c r="DK6" s="35" t="str">
        <f t="shared" si="12"/>
        <v>-</v>
      </c>
      <c r="DL6" s="35">
        <f t="shared" si="12"/>
        <v>5.84</v>
      </c>
      <c r="DM6" s="35">
        <f t="shared" si="12"/>
        <v>11.31</v>
      </c>
      <c r="DN6" s="35" t="str">
        <f t="shared" si="12"/>
        <v>-</v>
      </c>
      <c r="DO6" s="35" t="str">
        <f t="shared" si="12"/>
        <v>-</v>
      </c>
      <c r="DP6" s="35" t="str">
        <f t="shared" si="12"/>
        <v>-</v>
      </c>
      <c r="DQ6" s="35">
        <f t="shared" si="12"/>
        <v>39.35</v>
      </c>
      <c r="DR6" s="35">
        <f t="shared" si="12"/>
        <v>31.96</v>
      </c>
      <c r="DS6" s="34" t="str">
        <f>IF(DS7="","",IF(DS7="-","【-】","【"&amp;SUBSTITUTE(TEXT(DS7,"#,##0.00"),"-","△")&amp;"】"))</f>
        <v>【31.52】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1.17</v>
      </c>
      <c r="EC6" s="35">
        <f t="shared" si="13"/>
        <v>0.93</v>
      </c>
      <c r="ED6" s="34" t="str">
        <f>IF(ED7="","",IF(ED7="-","【-】","【"&amp;SUBSTITUTE(TEXT(ED7,"#,##0.00"),"-","△")&amp;"】"))</f>
        <v>【0.91】</v>
      </c>
      <c r="EE6" s="35" t="str">
        <f>IF(EE7="",NA(),EE7)</f>
        <v>-</v>
      </c>
      <c r="EF6" s="35" t="str">
        <f t="shared" ref="EF6:EN6" si="14">IF(EF7="",NA(),EF7)</f>
        <v>-</v>
      </c>
      <c r="EG6" s="35" t="str">
        <f t="shared" si="14"/>
        <v>-</v>
      </c>
      <c r="EH6" s="35">
        <f t="shared" si="14"/>
        <v>0.44</v>
      </c>
      <c r="EI6" s="35">
        <f t="shared" si="14"/>
        <v>0.32</v>
      </c>
      <c r="EJ6" s="35" t="str">
        <f t="shared" si="14"/>
        <v>-</v>
      </c>
      <c r="EK6" s="35" t="str">
        <f t="shared" si="14"/>
        <v>-</v>
      </c>
      <c r="EL6" s="35" t="str">
        <f t="shared" si="14"/>
        <v>-</v>
      </c>
      <c r="EM6" s="35">
        <f t="shared" si="14"/>
        <v>7.0000000000000007E-2</v>
      </c>
      <c r="EN6" s="35">
        <f t="shared" si="14"/>
        <v>1.87</v>
      </c>
      <c r="EO6" s="34" t="str">
        <f>IF(EO7="","",IF(EO7="-","【-】","【"&amp;SUBSTITUTE(TEXT(EO7,"#,##0.00"),"-","△")&amp;"】"))</f>
        <v>【1.84】</v>
      </c>
    </row>
    <row r="7" spans="1:148" s="36" customFormat="1" x14ac:dyDescent="0.15">
      <c r="A7" s="28"/>
      <c r="B7" s="37">
        <v>2020</v>
      </c>
      <c r="C7" s="37">
        <v>40002</v>
      </c>
      <c r="D7" s="37">
        <v>46</v>
      </c>
      <c r="E7" s="37">
        <v>17</v>
      </c>
      <c r="F7" s="37">
        <v>3</v>
      </c>
      <c r="G7" s="37">
        <v>0</v>
      </c>
      <c r="H7" s="37" t="s">
        <v>96</v>
      </c>
      <c r="I7" s="37" t="s">
        <v>97</v>
      </c>
      <c r="J7" s="37" t="s">
        <v>98</v>
      </c>
      <c r="K7" s="37" t="s">
        <v>99</v>
      </c>
      <c r="L7" s="37" t="s">
        <v>100</v>
      </c>
      <c r="M7" s="37" t="s">
        <v>101</v>
      </c>
      <c r="N7" s="38" t="s">
        <v>102</v>
      </c>
      <c r="O7" s="38">
        <v>87.59</v>
      </c>
      <c r="P7" s="38">
        <v>84.54</v>
      </c>
      <c r="Q7" s="38">
        <v>100</v>
      </c>
      <c r="R7" s="38">
        <v>0</v>
      </c>
      <c r="S7" s="38">
        <v>2282106</v>
      </c>
      <c r="T7" s="38">
        <v>7282.29</v>
      </c>
      <c r="U7" s="38">
        <v>313.38</v>
      </c>
      <c r="V7" s="38">
        <v>894251</v>
      </c>
      <c r="W7" s="38">
        <v>247.59</v>
      </c>
      <c r="X7" s="38">
        <v>3611.82</v>
      </c>
      <c r="Y7" s="38" t="s">
        <v>102</v>
      </c>
      <c r="Z7" s="38" t="s">
        <v>102</v>
      </c>
      <c r="AA7" s="38" t="s">
        <v>102</v>
      </c>
      <c r="AB7" s="38">
        <v>109.64</v>
      </c>
      <c r="AC7" s="38">
        <v>105.66</v>
      </c>
      <c r="AD7" s="38" t="s">
        <v>102</v>
      </c>
      <c r="AE7" s="38" t="s">
        <v>102</v>
      </c>
      <c r="AF7" s="38" t="s">
        <v>102</v>
      </c>
      <c r="AG7" s="38">
        <v>100.49</v>
      </c>
      <c r="AH7" s="38">
        <v>101.63</v>
      </c>
      <c r="AI7" s="38">
        <v>101.7</v>
      </c>
      <c r="AJ7" s="38" t="s">
        <v>102</v>
      </c>
      <c r="AK7" s="38" t="s">
        <v>102</v>
      </c>
      <c r="AL7" s="38" t="s">
        <v>102</v>
      </c>
      <c r="AM7" s="38">
        <v>0</v>
      </c>
      <c r="AN7" s="38">
        <v>0</v>
      </c>
      <c r="AO7" s="38" t="s">
        <v>102</v>
      </c>
      <c r="AP7" s="38" t="s">
        <v>102</v>
      </c>
      <c r="AQ7" s="38" t="s">
        <v>102</v>
      </c>
      <c r="AR7" s="38">
        <v>7.27</v>
      </c>
      <c r="AS7" s="38">
        <v>9.1</v>
      </c>
      <c r="AT7" s="38">
        <v>8.92</v>
      </c>
      <c r="AU7" s="38" t="s">
        <v>102</v>
      </c>
      <c r="AV7" s="38" t="s">
        <v>102</v>
      </c>
      <c r="AW7" s="38" t="s">
        <v>102</v>
      </c>
      <c r="AX7" s="38">
        <v>97.96</v>
      </c>
      <c r="AY7" s="38">
        <v>91.73</v>
      </c>
      <c r="AZ7" s="38" t="s">
        <v>102</v>
      </c>
      <c r="BA7" s="38" t="s">
        <v>102</v>
      </c>
      <c r="BB7" s="38" t="s">
        <v>102</v>
      </c>
      <c r="BC7" s="38">
        <v>97.37</v>
      </c>
      <c r="BD7" s="38">
        <v>101.14</v>
      </c>
      <c r="BE7" s="38">
        <v>100.43</v>
      </c>
      <c r="BF7" s="38" t="s">
        <v>102</v>
      </c>
      <c r="BG7" s="38" t="s">
        <v>102</v>
      </c>
      <c r="BH7" s="38" t="s">
        <v>102</v>
      </c>
      <c r="BI7" s="38">
        <v>321.25</v>
      </c>
      <c r="BJ7" s="38">
        <v>296.54000000000002</v>
      </c>
      <c r="BK7" s="38" t="s">
        <v>102</v>
      </c>
      <c r="BL7" s="38" t="s">
        <v>102</v>
      </c>
      <c r="BM7" s="38" t="s">
        <v>102</v>
      </c>
      <c r="BN7" s="38">
        <v>287.39</v>
      </c>
      <c r="BO7" s="38">
        <v>255.67</v>
      </c>
      <c r="BP7" s="38">
        <v>260.55</v>
      </c>
      <c r="BQ7" s="38" t="s">
        <v>102</v>
      </c>
      <c r="BR7" s="38" t="s">
        <v>102</v>
      </c>
      <c r="BS7" s="38" t="s">
        <v>102</v>
      </c>
      <c r="BT7" s="38">
        <v>0</v>
      </c>
      <c r="BU7" s="38">
        <v>0</v>
      </c>
      <c r="BV7" s="38" t="s">
        <v>102</v>
      </c>
      <c r="BW7" s="38" t="s">
        <v>102</v>
      </c>
      <c r="BX7" s="38" t="s">
        <v>102</v>
      </c>
      <c r="BY7" s="38">
        <v>0</v>
      </c>
      <c r="BZ7" s="38">
        <v>0</v>
      </c>
      <c r="CA7" s="38">
        <v>0</v>
      </c>
      <c r="CB7" s="38" t="s">
        <v>102</v>
      </c>
      <c r="CC7" s="38" t="s">
        <v>102</v>
      </c>
      <c r="CD7" s="38" t="s">
        <v>102</v>
      </c>
      <c r="CE7" s="38">
        <v>62.84</v>
      </c>
      <c r="CF7" s="38">
        <v>61.73</v>
      </c>
      <c r="CG7" s="38" t="s">
        <v>102</v>
      </c>
      <c r="CH7" s="38" t="s">
        <v>102</v>
      </c>
      <c r="CI7" s="38" t="s">
        <v>102</v>
      </c>
      <c r="CJ7" s="38">
        <v>50.64</v>
      </c>
      <c r="CK7" s="38">
        <v>50.67</v>
      </c>
      <c r="CL7" s="38">
        <v>51.03</v>
      </c>
      <c r="CM7" s="38" t="s">
        <v>102</v>
      </c>
      <c r="CN7" s="38" t="s">
        <v>102</v>
      </c>
      <c r="CO7" s="38" t="s">
        <v>102</v>
      </c>
      <c r="CP7" s="38">
        <v>56.81</v>
      </c>
      <c r="CQ7" s="38">
        <v>58.11</v>
      </c>
      <c r="CR7" s="38" t="s">
        <v>102</v>
      </c>
      <c r="CS7" s="38" t="s">
        <v>102</v>
      </c>
      <c r="CT7" s="38" t="s">
        <v>102</v>
      </c>
      <c r="CU7" s="38">
        <v>67.209999999999994</v>
      </c>
      <c r="CV7" s="38">
        <v>68.2</v>
      </c>
      <c r="CW7" s="38">
        <v>68.03</v>
      </c>
      <c r="CX7" s="38" t="s">
        <v>102</v>
      </c>
      <c r="CY7" s="38" t="s">
        <v>102</v>
      </c>
      <c r="CZ7" s="38" t="s">
        <v>102</v>
      </c>
      <c r="DA7" s="38">
        <v>93.75</v>
      </c>
      <c r="DB7" s="38">
        <v>93.7</v>
      </c>
      <c r="DC7" s="38" t="s">
        <v>102</v>
      </c>
      <c r="DD7" s="38" t="s">
        <v>102</v>
      </c>
      <c r="DE7" s="38" t="s">
        <v>102</v>
      </c>
      <c r="DF7" s="38">
        <v>93.21</v>
      </c>
      <c r="DG7" s="38">
        <v>94.01</v>
      </c>
      <c r="DH7" s="38">
        <v>93.88</v>
      </c>
      <c r="DI7" s="38" t="s">
        <v>102</v>
      </c>
      <c r="DJ7" s="38" t="s">
        <v>102</v>
      </c>
      <c r="DK7" s="38" t="s">
        <v>102</v>
      </c>
      <c r="DL7" s="38">
        <v>5.84</v>
      </c>
      <c r="DM7" s="38">
        <v>11.31</v>
      </c>
      <c r="DN7" s="38" t="s">
        <v>102</v>
      </c>
      <c r="DO7" s="38" t="s">
        <v>102</v>
      </c>
      <c r="DP7" s="38" t="s">
        <v>102</v>
      </c>
      <c r="DQ7" s="38">
        <v>39.35</v>
      </c>
      <c r="DR7" s="38">
        <v>31.96</v>
      </c>
      <c r="DS7" s="38">
        <v>31.52</v>
      </c>
      <c r="DT7" s="38" t="s">
        <v>102</v>
      </c>
      <c r="DU7" s="38" t="s">
        <v>102</v>
      </c>
      <c r="DV7" s="38" t="s">
        <v>102</v>
      </c>
      <c r="DW7" s="38">
        <v>0</v>
      </c>
      <c r="DX7" s="38">
        <v>0</v>
      </c>
      <c r="DY7" s="38" t="s">
        <v>102</v>
      </c>
      <c r="DZ7" s="38" t="s">
        <v>102</v>
      </c>
      <c r="EA7" s="38" t="s">
        <v>102</v>
      </c>
      <c r="EB7" s="38">
        <v>1.17</v>
      </c>
      <c r="EC7" s="38">
        <v>0.93</v>
      </c>
      <c r="ED7" s="38">
        <v>0.91</v>
      </c>
      <c r="EE7" s="38" t="s">
        <v>102</v>
      </c>
      <c r="EF7" s="38" t="s">
        <v>102</v>
      </c>
      <c r="EG7" s="38" t="s">
        <v>102</v>
      </c>
      <c r="EH7" s="38">
        <v>0.44</v>
      </c>
      <c r="EI7" s="38">
        <v>0.32</v>
      </c>
      <c r="EJ7" s="38" t="s">
        <v>102</v>
      </c>
      <c r="EK7" s="38" t="s">
        <v>102</v>
      </c>
      <c r="EL7" s="38" t="s">
        <v>102</v>
      </c>
      <c r="EM7" s="38">
        <v>7.0000000000000007E-2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2022-02-04T02:11:18Z</cp:lastPrinted>
  <dcterms:created xsi:type="dcterms:W3CDTF">2021-12-03T07:20:29Z</dcterms:created>
  <dcterms:modified xsi:type="dcterms:W3CDTF">2022-02-04T02:19:23Z</dcterms:modified>
  <cp:category/>
</cp:coreProperties>
</file>