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akitasv01\財政課\115 公営企業関係\公営企業決算統計等\R2公営企業決算統計\07_総務省から追加調査\040105_(01.28〆切)公営企業に係る経営比較分析表（令和２年度決算）の分析等について（依頼）\04_総務省へ回答\下水道事業\"/>
    </mc:Choice>
  </mc:AlternateContent>
  <xr:revisionPtr revIDLastSave="0" documentId="13_ncr:1_{294E3BEF-22B4-4F1C-8E0A-2BE55F683125}" xr6:coauthVersionLast="46" xr6:coauthVersionMax="46" xr10:uidLastSave="{00000000-0000-0000-0000-000000000000}"/>
  <workbookProtection workbookAlgorithmName="SHA-512" workbookHashValue="cX+UthSGetmJHTxDOXZp3YPxUU+WPKyHu7a68zbPXmU6/8cMgtgpx4R3zilPGEpmJgmEB/L4ScYdIn480Xz8oA==" workbookSaltValue="dvsS80hoI2q56X8jBaYoOA==" workbookSpinCount="100000" lockStructure="1"/>
  <bookViews>
    <workbookView xWindow="-120" yWindow="-120" windowWidth="29040" windowHeight="155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P8" i="4"/>
  <c r="B8" i="4"/>
  <c r="B6" i="4"/>
</calcChain>
</file>

<file path=xl/sharedStrings.xml><?xml version="1.0" encoding="utf-8"?>
<sst xmlns="http://schemas.openxmlformats.org/spreadsheetml/2006/main" count="320" uniqueCount="115">
  <si>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</si>
  <si>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</si>
  <si>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</si>
  <si>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</si>
  <si>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</si>
  <si>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</si>
  <si>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</si>
  <si>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</si>
  <si>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</si>
  <si>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</si>
  <si>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</si>
  <si>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</si>
  <si>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</si>
  <si>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</si>
  <si>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</si>
  <si>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</si>
  <si>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</si>
  <si>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</si>
  <si>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</si>
  <si>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</si>
  <si>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</si>
  <si>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</si>
  <si>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</si>
  <si>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</si>
  <si>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</si>
  <si>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</si>
  <si>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</si>
  <si>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</si>
  <si>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</si>
  <si>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</si>
  <si>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</si>
  <si>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</si>
  <si>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</si>
  <si>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</si>
  <si>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</si>
  <si>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</si>
  <si>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</si>
  <si>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</si>
  <si>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</si>
  <si>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</si>
  <si>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</si>
  <si>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</si>
  <si>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</si>
  <si>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</si>
  <si>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</si>
  <si>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</si>
  <si>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</si>
  <si>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</si>
  <si>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</si>
  <si>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</si>
  <si>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</si>
  <si>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</si>
  <si>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</si>
  <si>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</si>
  <si>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</si>
  <si>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</si>
  <si>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</si>
  <si>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</si>
  <si>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</si>
  <si>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</si>
  <si>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</si>
  <si>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</si>
  <si>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</si>
  <si>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</si>
  <si>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</si>
  <si>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</si>
  <si>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</si>
  <si>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</si>
  <si>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</si>
  <si>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</si>
  <si>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</si>
  <si>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</si>
  <si>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</si>
  <si>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</si>
  <si>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</si>
  <si>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</si>
  <si>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</si>
  <si>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</si>
  <si>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</si>
  <si>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</si>
  <si>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</si>
  <si>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</si>
  <si>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</si>
  <si>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</si>
  <si>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</si>
  <si>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</si>
  <si>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</si>
  <si>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</si>
  <si>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</si>
  <si>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</si>
  <si>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</si>
  <si>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</si>
  <si>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</si>
  <si>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</si>
  <si>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</si>
  <si>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</si>
  <si>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</si>
  <si>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</si>
  <si>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</si>
  <si>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</si>
  <si>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</si>
  <si>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</si>
  <si>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</si>
  <si>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</si>
  <si>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</si>
  <si>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</si>
  <si>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</si>
  <si>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</si>
  <si>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</si>
  <si>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</si>
  <si>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</si>
  <si>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</si>
  <si>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経常収支比率は100％を超えており、累積欠損金もないことから、現時点での経営は安定しているものと評価します。
　経費回収率、汚水処理原価とも類似団体と比較すると大きく乖離していますが、本事業は十和田湖の水質保全を目的として青森県と共同で実施しているものであり、単純比較はできないものと考えます。</t>
    <rPh sb="1" eb="3">
      <t>ケイジョウ</t>
    </rPh>
    <rPh sb="3" eb="5">
      <t>シュウシ</t>
    </rPh>
    <rPh sb="5" eb="7">
      <t>ヒリツ</t>
    </rPh>
    <rPh sb="13" eb="14">
      <t>コ</t>
    </rPh>
    <rPh sb="19" eb="21">
      <t>ルイセキ</t>
    </rPh>
    <rPh sb="21" eb="24">
      <t>ケッソンキン</t>
    </rPh>
    <rPh sb="32" eb="35">
      <t>ゲンジテン</t>
    </rPh>
    <rPh sb="37" eb="39">
      <t>ケイエイ</t>
    </rPh>
    <rPh sb="40" eb="42">
      <t>アンテイ</t>
    </rPh>
    <rPh sb="49" eb="51">
      <t>ヒョウカ</t>
    </rPh>
    <rPh sb="57" eb="59">
      <t>ケイヒ</t>
    </rPh>
    <rPh sb="59" eb="62">
      <t>カイシュウリツ</t>
    </rPh>
    <rPh sb="63" eb="65">
      <t>オスイ</t>
    </rPh>
    <rPh sb="65" eb="67">
      <t>ショリ</t>
    </rPh>
    <rPh sb="67" eb="69">
      <t>ゲンカ</t>
    </rPh>
    <rPh sb="71" eb="73">
      <t>ルイジ</t>
    </rPh>
    <rPh sb="73" eb="75">
      <t>ダンタイ</t>
    </rPh>
    <rPh sb="76" eb="78">
      <t>ヒカク</t>
    </rPh>
    <rPh sb="81" eb="82">
      <t>オオ</t>
    </rPh>
    <rPh sb="84" eb="86">
      <t>カイリ</t>
    </rPh>
    <rPh sb="93" eb="94">
      <t>ホン</t>
    </rPh>
    <rPh sb="94" eb="96">
      <t>ジギョウ</t>
    </rPh>
    <rPh sb="97" eb="101">
      <t>トワダコ</t>
    </rPh>
    <rPh sb="102" eb="104">
      <t>スイシツ</t>
    </rPh>
    <rPh sb="104" eb="106">
      <t>ホゼン</t>
    </rPh>
    <rPh sb="107" eb="109">
      <t>モクテキ</t>
    </rPh>
    <rPh sb="112" eb="115">
      <t>アオモリケン</t>
    </rPh>
    <rPh sb="116" eb="118">
      <t>キョウドウ</t>
    </rPh>
    <rPh sb="119" eb="121">
      <t>ジッシ</t>
    </rPh>
    <rPh sb="131" eb="133">
      <t>タンジュン</t>
    </rPh>
    <rPh sb="133" eb="135">
      <t>ヒカク</t>
    </rPh>
    <rPh sb="143" eb="144">
      <t>カンガ</t>
    </rPh>
    <phoneticPr fontId="1"/>
  </si>
  <si>
    <t>　破損が増加する目安とされる整備後30年を経過する管渠が、今後10年間で７割以上となることから、今後はストックマネジメント計画により投資の最適化を図っていきます。</t>
    <rPh sb="1" eb="3">
      <t>ハソン</t>
    </rPh>
    <rPh sb="4" eb="6">
      <t>ゾウカ</t>
    </rPh>
    <rPh sb="8" eb="10">
      <t>メヤス</t>
    </rPh>
    <rPh sb="14" eb="16">
      <t>セイビ</t>
    </rPh>
    <rPh sb="16" eb="17">
      <t>ゴ</t>
    </rPh>
    <rPh sb="19" eb="20">
      <t>ネン</t>
    </rPh>
    <rPh sb="21" eb="23">
      <t>ケイカ</t>
    </rPh>
    <rPh sb="29" eb="31">
      <t>コンゴ</t>
    </rPh>
    <rPh sb="33" eb="35">
      <t>ネンカン</t>
    </rPh>
    <rPh sb="37" eb="38">
      <t>ワリ</t>
    </rPh>
    <rPh sb="38" eb="40">
      <t>イジョウ</t>
    </rPh>
    <rPh sb="48" eb="50">
      <t>コンゴ</t>
    </rPh>
    <rPh sb="61" eb="63">
      <t>ケイカク</t>
    </rPh>
    <rPh sb="66" eb="68">
      <t>トウシ</t>
    </rPh>
    <rPh sb="69" eb="72">
      <t>サイテキカ</t>
    </rPh>
    <rPh sb="73" eb="74">
      <t>ハカ</t>
    </rPh>
    <phoneticPr fontId="1"/>
  </si>
  <si>
    <t>　現状では、経営状況は健全であると判断されます。
　県内有数の観光地である十和田湖の水質保全のため、本事業を継続していく必要があることから、経営戦略やストックマネジメント計画により計画的な経営に取り組んでいきます。</t>
    <rPh sb="1" eb="3">
      <t>ゲンジョウ</t>
    </rPh>
    <rPh sb="6" eb="8">
      <t>ケイエイ</t>
    </rPh>
    <rPh sb="8" eb="10">
      <t>ジョウキョウ</t>
    </rPh>
    <rPh sb="11" eb="13">
      <t>ケンゼン</t>
    </rPh>
    <rPh sb="17" eb="19">
      <t>ハンダン</t>
    </rPh>
    <rPh sb="26" eb="28">
      <t>ケンナイ</t>
    </rPh>
    <rPh sb="28" eb="30">
      <t>ユウスウ</t>
    </rPh>
    <rPh sb="31" eb="34">
      <t>カンコウチ</t>
    </rPh>
    <rPh sb="37" eb="41">
      <t>トワダコ</t>
    </rPh>
    <rPh sb="42" eb="44">
      <t>スイシツ</t>
    </rPh>
    <rPh sb="44" eb="46">
      <t>ホゼン</t>
    </rPh>
    <rPh sb="50" eb="51">
      <t>ホン</t>
    </rPh>
    <rPh sb="51" eb="53">
      <t>ジギョウ</t>
    </rPh>
    <rPh sb="54" eb="56">
      <t>ケイゾク</t>
    </rPh>
    <rPh sb="60" eb="62">
      <t>ヒツヨウ</t>
    </rPh>
    <rPh sb="70" eb="72">
      <t>ケイエイ</t>
    </rPh>
    <rPh sb="72" eb="74">
      <t>センリャク</t>
    </rPh>
    <rPh sb="85" eb="87">
      <t>ケイカク</t>
    </rPh>
    <rPh sb="90" eb="93">
      <t>ケイカクテキ</t>
    </rPh>
    <rPh sb="94" eb="96">
      <t>ケイエイ</t>
    </rPh>
    <rPh sb="97" eb="98">
      <t>ト</t>
    </rPh>
    <rPh sb="99" eb="10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</si>
</sst>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B6-4B2B-8BBB-90AED6E482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8B6-4B2B-8BBB-90AED6E482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6D-49C2-9C7C-20D5BE91CD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1A6D-49C2-9C7C-20D5BE91CD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94.44</c:v>
                </c:pt>
              </c:numCache>
            </c:numRef>
          </c:val>
          <c:extLst>
            <c:ext xmlns:c16="http://schemas.microsoft.com/office/drawing/2014/chart" uri="{C3380CC4-5D6E-409C-BE32-E72D297353CC}">
              <c16:uniqueId val="{00000000-4BE1-4FD3-9913-F3329CBE1E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4BE1-4FD3-9913-F3329CBE1E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109.26</c:v>
                </c:pt>
              </c:numCache>
            </c:numRef>
          </c:val>
          <c:extLst>
            <c:ext xmlns:c16="http://schemas.microsoft.com/office/drawing/2014/chart" uri="{C3380CC4-5D6E-409C-BE32-E72D297353CC}">
              <c16:uniqueId val="{00000000-93F8-4B58-9189-58502D8AED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93F8-4B58-9189-58502D8AED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3.92</c:v>
                </c:pt>
              </c:numCache>
            </c:numRef>
          </c:val>
          <c:extLst>
            <c:ext xmlns:c16="http://schemas.microsoft.com/office/drawing/2014/chart" uri="{C3380CC4-5D6E-409C-BE32-E72D297353CC}">
              <c16:uniqueId val="{00000000-0B20-443B-9C60-3CCEBA82BD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0B20-443B-9C60-3CCEBA82BD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22-4B69-B882-7A7876D456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E22-4B69-B882-7A7876D456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F60-48FE-82FC-B501D6635E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FF60-48FE-82FC-B501D6635E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94.35</c:v>
                </c:pt>
              </c:numCache>
            </c:numRef>
          </c:val>
          <c:extLst>
            <c:ext xmlns:c16="http://schemas.microsoft.com/office/drawing/2014/chart" uri="{C3380CC4-5D6E-409C-BE32-E72D297353CC}">
              <c16:uniqueId val="{00000000-6F1B-4397-8931-F71E066B53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6F1B-4397-8931-F71E066B53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4367.37</c:v>
                </c:pt>
              </c:numCache>
            </c:numRef>
          </c:val>
          <c:extLst>
            <c:ext xmlns:c16="http://schemas.microsoft.com/office/drawing/2014/chart" uri="{C3380CC4-5D6E-409C-BE32-E72D297353CC}">
              <c16:uniqueId val="{00000000-23A3-4FC9-A03D-D08A93AA3D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23A3-4FC9-A03D-D08A93AA3D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5.66</c:v>
                </c:pt>
              </c:numCache>
            </c:numRef>
          </c:val>
          <c:extLst>
            <c:ext xmlns:c16="http://schemas.microsoft.com/office/drawing/2014/chart" uri="{C3380CC4-5D6E-409C-BE32-E72D297353CC}">
              <c16:uniqueId val="{00000000-036B-4029-97EC-53F9710E95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036B-4029-97EC-53F9710E95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3731.58</c:v>
                </c:pt>
              </c:numCache>
            </c:numRef>
          </c:val>
          <c:extLst>
            <c:ext xmlns:c16="http://schemas.microsoft.com/office/drawing/2014/chart" uri="{C3380CC4-5D6E-409C-BE32-E72D297353CC}">
              <c16:uniqueId val="{00000000-0518-4083-922C-B6F94A6823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0518-4083-922C-B6F94A6823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5"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15</v>
      </c>
      <c r="X7" s="44"/>
      <c r="Y7" s="44"/>
      <c r="Z7" s="44"/>
      <c r="AA7" s="44"/>
      <c r="AB7" s="44"/>
      <c r="AC7" s="44"/>
      <c r="AD7" s="44" t="s">
        <v>7</v>
      </c>
      <c r="AE7" s="44"/>
      <c r="AF7" s="44"/>
      <c r="AG7" s="44"/>
      <c r="AH7" s="44"/>
      <c r="AI7" s="44"/>
      <c r="AJ7" s="44"/>
      <c r="AK7" s="3"/>
      <c r="AL7" s="44" t="s">
        <v>17</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971604</v>
      </c>
      <c r="AM8" s="47"/>
      <c r="AN8" s="47"/>
      <c r="AO8" s="47"/>
      <c r="AP8" s="47"/>
      <c r="AQ8" s="47"/>
      <c r="AR8" s="47"/>
      <c r="AS8" s="47"/>
      <c r="AT8" s="48">
        <f>データ!T6</f>
        <v>11637.52</v>
      </c>
      <c r="AU8" s="48"/>
      <c r="AV8" s="48"/>
      <c r="AW8" s="48"/>
      <c r="AX8" s="48"/>
      <c r="AY8" s="48"/>
      <c r="AZ8" s="48"/>
      <c r="BA8" s="48"/>
      <c r="BB8" s="48">
        <f>データ!U6</f>
        <v>83.49</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23</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80.2</v>
      </c>
      <c r="J10" s="48"/>
      <c r="K10" s="48"/>
      <c r="L10" s="48"/>
      <c r="M10" s="48"/>
      <c r="N10" s="48"/>
      <c r="O10" s="48"/>
      <c r="P10" s="48">
        <f>データ!P6</f>
        <v>1.85</v>
      </c>
      <c r="Q10" s="48"/>
      <c r="R10" s="48"/>
      <c r="S10" s="48"/>
      <c r="T10" s="48"/>
      <c r="U10" s="48"/>
      <c r="V10" s="48"/>
      <c r="W10" s="48">
        <f>データ!Q6</f>
        <v>52.19</v>
      </c>
      <c r="X10" s="48"/>
      <c r="Y10" s="48"/>
      <c r="Z10" s="48"/>
      <c r="AA10" s="48"/>
      <c r="AB10" s="48"/>
      <c r="AC10" s="48"/>
      <c r="AD10" s="47">
        <f>データ!R6</f>
        <v>2200</v>
      </c>
      <c r="AE10" s="47"/>
      <c r="AF10" s="47"/>
      <c r="AG10" s="47"/>
      <c r="AH10" s="47"/>
      <c r="AI10" s="47"/>
      <c r="AJ10" s="47"/>
      <c r="AK10" s="2"/>
      <c r="AL10" s="47">
        <f>データ!V6</f>
        <v>90</v>
      </c>
      <c r="AM10" s="47"/>
      <c r="AN10" s="47"/>
      <c r="AO10" s="47"/>
      <c r="AP10" s="47"/>
      <c r="AQ10" s="47"/>
      <c r="AR10" s="47"/>
      <c r="AS10" s="47"/>
      <c r="AT10" s="48">
        <f>データ!W6</f>
        <v>0.54</v>
      </c>
      <c r="AU10" s="48"/>
      <c r="AV10" s="48"/>
      <c r="AW10" s="48"/>
      <c r="AX10" s="48"/>
      <c r="AY10" s="48"/>
      <c r="AZ10" s="48"/>
      <c r="BA10" s="48"/>
      <c r="BB10" s="48">
        <f>データ!X6</f>
        <v>166.67</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42</v>
      </c>
    </row>
    <row r="84" spans="1:78" hidden="1" x14ac:dyDescent="0.15">
      <c r="B84" s="6" t="s">
        <v>43</v>
      </c>
      <c r="C84" s="6"/>
      <c r="D84" s="6"/>
      <c r="E84" s="6" t="s">
        <v>44</v>
      </c>
      <c r="F84" s="6" t="s">
        <v>46</v>
      </c>
      <c r="G84" s="6" t="s">
        <v>47</v>
      </c>
      <c r="H84" s="6" t="s">
        <v>0</v>
      </c>
      <c r="I84" s="6" t="s">
        <v>11</v>
      </c>
      <c r="J84" s="6" t="s">
        <v>48</v>
      </c>
      <c r="K84" s="6" t="s">
        <v>49</v>
      </c>
      <c r="L84" s="6" t="s">
        <v>33</v>
      </c>
      <c r="M84" s="6" t="s">
        <v>37</v>
      </c>
      <c r="N84" s="6" t="s">
        <v>50</v>
      </c>
      <c r="O84" s="6" t="s">
        <v>52</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T+KQC4M2p/uQI0BN+OktSh2wmrGsT7c81VPBDzVEHeA5qmJ/I7VhWSAjZFL+4NFWO9l7l/eWGwt3Wv5GJ/dSw==" saltValue="R2B05AKpKA0Wjmr5YdU1h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34</v>
      </c>
      <c r="C3" s="30" t="s">
        <v>57</v>
      </c>
      <c r="D3" s="30" t="s">
        <v>58</v>
      </c>
      <c r="E3" s="30" t="s">
        <v>6</v>
      </c>
      <c r="F3" s="30" t="s">
        <v>5</v>
      </c>
      <c r="G3" s="30" t="s">
        <v>26</v>
      </c>
      <c r="H3" s="78" t="s">
        <v>59</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51</v>
      </c>
      <c r="Z4" s="77"/>
      <c r="AA4" s="77"/>
      <c r="AB4" s="77"/>
      <c r="AC4" s="77"/>
      <c r="AD4" s="77"/>
      <c r="AE4" s="77"/>
      <c r="AF4" s="77"/>
      <c r="AG4" s="77"/>
      <c r="AH4" s="77"/>
      <c r="AI4" s="77"/>
      <c r="AJ4" s="77" t="s">
        <v>45</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16</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50008</v>
      </c>
      <c r="D6" s="33">
        <f t="shared" si="1"/>
        <v>46</v>
      </c>
      <c r="E6" s="33">
        <f t="shared" si="1"/>
        <v>17</v>
      </c>
      <c r="F6" s="33">
        <f t="shared" si="1"/>
        <v>4</v>
      </c>
      <c r="G6" s="33">
        <f t="shared" si="1"/>
        <v>0</v>
      </c>
      <c r="H6" s="33" t="str">
        <f t="shared" si="1"/>
        <v>秋田県</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80.2</v>
      </c>
      <c r="P6" s="38">
        <f t="shared" si="1"/>
        <v>1.85</v>
      </c>
      <c r="Q6" s="38">
        <f t="shared" si="1"/>
        <v>52.19</v>
      </c>
      <c r="R6" s="38">
        <f t="shared" si="1"/>
        <v>2200</v>
      </c>
      <c r="S6" s="38">
        <f t="shared" si="1"/>
        <v>971604</v>
      </c>
      <c r="T6" s="38">
        <f t="shared" si="1"/>
        <v>11637.52</v>
      </c>
      <c r="U6" s="38">
        <f t="shared" si="1"/>
        <v>83.49</v>
      </c>
      <c r="V6" s="38">
        <f t="shared" si="1"/>
        <v>90</v>
      </c>
      <c r="W6" s="38">
        <f t="shared" si="1"/>
        <v>0.54</v>
      </c>
      <c r="X6" s="38">
        <f t="shared" si="1"/>
        <v>166.67</v>
      </c>
      <c r="Y6" s="42" t="str">
        <f t="shared" ref="Y6:AH6" si="2">IF(Y7="",NA(),Y7)</f>
        <v>-</v>
      </c>
      <c r="Z6" s="42" t="str">
        <f t="shared" si="2"/>
        <v>-</v>
      </c>
      <c r="AA6" s="42" t="str">
        <f t="shared" si="2"/>
        <v>-</v>
      </c>
      <c r="AB6" s="42" t="str">
        <f t="shared" si="2"/>
        <v>-</v>
      </c>
      <c r="AC6" s="42">
        <f t="shared" si="2"/>
        <v>109.26</v>
      </c>
      <c r="AD6" s="42" t="str">
        <f t="shared" si="2"/>
        <v>-</v>
      </c>
      <c r="AE6" s="42" t="str">
        <f t="shared" si="2"/>
        <v>-</v>
      </c>
      <c r="AF6" s="42" t="str">
        <f t="shared" si="2"/>
        <v>-</v>
      </c>
      <c r="AG6" s="42" t="str">
        <f t="shared" si="2"/>
        <v>-</v>
      </c>
      <c r="AH6" s="42">
        <f t="shared" si="2"/>
        <v>105.78</v>
      </c>
      <c r="AI6" s="38" t="str">
        <f>IF(AI7="","",IF(AI7="-","【-】","【"&amp;SUBSTITUTE(TEXT(AI7,"#,##0.00"),"-","△")&amp;"】"))</f>
        <v>【104.83】</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63.96</v>
      </c>
      <c r="AT6" s="38" t="str">
        <f>IF(AT7="","",IF(AT7="-","【-】","【"&amp;SUBSTITUTE(TEXT(AT7,"#,##0.00"),"-","△")&amp;"】"))</f>
        <v>【61.55】</v>
      </c>
      <c r="AU6" s="42" t="str">
        <f t="shared" ref="AU6:BD6" si="4">IF(AU7="",NA(),AU7)</f>
        <v>-</v>
      </c>
      <c r="AV6" s="42" t="str">
        <f t="shared" si="4"/>
        <v>-</v>
      </c>
      <c r="AW6" s="42" t="str">
        <f t="shared" si="4"/>
        <v>-</v>
      </c>
      <c r="AX6" s="42" t="str">
        <f t="shared" si="4"/>
        <v>-</v>
      </c>
      <c r="AY6" s="42">
        <f t="shared" si="4"/>
        <v>94.35</v>
      </c>
      <c r="AZ6" s="42" t="str">
        <f t="shared" si="4"/>
        <v>-</v>
      </c>
      <c r="BA6" s="42" t="str">
        <f t="shared" si="4"/>
        <v>-</v>
      </c>
      <c r="BB6" s="42" t="str">
        <f t="shared" si="4"/>
        <v>-</v>
      </c>
      <c r="BC6" s="42" t="str">
        <f t="shared" si="4"/>
        <v>-</v>
      </c>
      <c r="BD6" s="42">
        <f t="shared" si="4"/>
        <v>44.24</v>
      </c>
      <c r="BE6" s="38" t="str">
        <f>IF(BE7="","",IF(BE7="-","【-】","【"&amp;SUBSTITUTE(TEXT(BE7,"#,##0.00"),"-","△")&amp;"】"))</f>
        <v>【45.34】</v>
      </c>
      <c r="BF6" s="42" t="str">
        <f t="shared" ref="BF6:BO6" si="5">IF(BF7="",NA(),BF7)</f>
        <v>-</v>
      </c>
      <c r="BG6" s="42" t="str">
        <f t="shared" si="5"/>
        <v>-</v>
      </c>
      <c r="BH6" s="42" t="str">
        <f t="shared" si="5"/>
        <v>-</v>
      </c>
      <c r="BI6" s="42" t="str">
        <f t="shared" si="5"/>
        <v>-</v>
      </c>
      <c r="BJ6" s="42">
        <f t="shared" si="5"/>
        <v>4367.37</v>
      </c>
      <c r="BK6" s="42" t="str">
        <f t="shared" si="5"/>
        <v>-</v>
      </c>
      <c r="BL6" s="42" t="str">
        <f t="shared" si="5"/>
        <v>-</v>
      </c>
      <c r="BM6" s="42" t="str">
        <f t="shared" si="5"/>
        <v>-</v>
      </c>
      <c r="BN6" s="42" t="str">
        <f t="shared" si="5"/>
        <v>-</v>
      </c>
      <c r="BO6" s="42">
        <f t="shared" si="5"/>
        <v>1258.43</v>
      </c>
      <c r="BP6" s="38" t="str">
        <f>IF(BP7="","",IF(BP7="-","【-】","【"&amp;SUBSTITUTE(TEXT(BP7,"#,##0.00"),"-","△")&amp;"】"))</f>
        <v>【1,260.21】</v>
      </c>
      <c r="BQ6" s="42" t="str">
        <f t="shared" ref="BQ6:BZ6" si="6">IF(BQ7="",NA(),BQ7)</f>
        <v>-</v>
      </c>
      <c r="BR6" s="42" t="str">
        <f t="shared" si="6"/>
        <v>-</v>
      </c>
      <c r="BS6" s="42" t="str">
        <f t="shared" si="6"/>
        <v>-</v>
      </c>
      <c r="BT6" s="42" t="str">
        <f t="shared" si="6"/>
        <v>-</v>
      </c>
      <c r="BU6" s="42">
        <f t="shared" si="6"/>
        <v>5.66</v>
      </c>
      <c r="BV6" s="42" t="str">
        <f t="shared" si="6"/>
        <v>-</v>
      </c>
      <c r="BW6" s="42" t="str">
        <f t="shared" si="6"/>
        <v>-</v>
      </c>
      <c r="BX6" s="42" t="str">
        <f t="shared" si="6"/>
        <v>-</v>
      </c>
      <c r="BY6" s="42" t="str">
        <f t="shared" si="6"/>
        <v>-</v>
      </c>
      <c r="BZ6" s="42">
        <f t="shared" si="6"/>
        <v>73.36</v>
      </c>
      <c r="CA6" s="38" t="str">
        <f>IF(CA7="","",IF(CA7="-","【-】","【"&amp;SUBSTITUTE(TEXT(CA7,"#,##0.00"),"-","△")&amp;"】"))</f>
        <v>【75.29】</v>
      </c>
      <c r="CB6" s="42" t="str">
        <f t="shared" ref="CB6:CK6" si="7">IF(CB7="",NA(),CB7)</f>
        <v>-</v>
      </c>
      <c r="CC6" s="42" t="str">
        <f t="shared" si="7"/>
        <v>-</v>
      </c>
      <c r="CD6" s="42" t="str">
        <f t="shared" si="7"/>
        <v>-</v>
      </c>
      <c r="CE6" s="42" t="str">
        <f t="shared" si="7"/>
        <v>-</v>
      </c>
      <c r="CF6" s="42">
        <f t="shared" si="7"/>
        <v>3731.58</v>
      </c>
      <c r="CG6" s="42" t="str">
        <f t="shared" si="7"/>
        <v>-</v>
      </c>
      <c r="CH6" s="42" t="str">
        <f t="shared" si="7"/>
        <v>-</v>
      </c>
      <c r="CI6" s="42" t="str">
        <f t="shared" si="7"/>
        <v>-</v>
      </c>
      <c r="CJ6" s="42" t="str">
        <f t="shared" si="7"/>
        <v>-</v>
      </c>
      <c r="CK6" s="42">
        <f t="shared" si="7"/>
        <v>224.88</v>
      </c>
      <c r="CL6" s="38" t="str">
        <f>IF(CL7="","",IF(CL7="-","【-】","【"&amp;SUBSTITUTE(TEXT(CL7,"#,##0.00"),"-","△")&amp;"】"))</f>
        <v>【215.41】</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42.4</v>
      </c>
      <c r="CW6" s="38" t="str">
        <f>IF(CW7="","",IF(CW7="-","【-】","【"&amp;SUBSTITUTE(TEXT(CW7,"#,##0.00"),"-","△")&amp;"】"))</f>
        <v>【42.90】</v>
      </c>
      <c r="CX6" s="42" t="str">
        <f t="shared" ref="CX6:DG6" si="9">IF(CX7="",NA(),CX7)</f>
        <v>-</v>
      </c>
      <c r="CY6" s="42" t="str">
        <f t="shared" si="9"/>
        <v>-</v>
      </c>
      <c r="CZ6" s="42" t="str">
        <f t="shared" si="9"/>
        <v>-</v>
      </c>
      <c r="DA6" s="42" t="str">
        <f t="shared" si="9"/>
        <v>-</v>
      </c>
      <c r="DB6" s="42">
        <f t="shared" si="9"/>
        <v>94.44</v>
      </c>
      <c r="DC6" s="42" t="str">
        <f t="shared" si="9"/>
        <v>-</v>
      </c>
      <c r="DD6" s="42" t="str">
        <f t="shared" si="9"/>
        <v>-</v>
      </c>
      <c r="DE6" s="42" t="str">
        <f t="shared" si="9"/>
        <v>-</v>
      </c>
      <c r="DF6" s="42" t="str">
        <f t="shared" si="9"/>
        <v>-</v>
      </c>
      <c r="DG6" s="42">
        <f t="shared" si="9"/>
        <v>84.19</v>
      </c>
      <c r="DH6" s="38" t="str">
        <f>IF(DH7="","",IF(DH7="-","【-】","【"&amp;SUBSTITUTE(TEXT(DH7,"#,##0.00"),"-","△")&amp;"】"))</f>
        <v>【84.75】</v>
      </c>
      <c r="DI6" s="42" t="str">
        <f t="shared" ref="DI6:DR6" si="10">IF(DI7="",NA(),DI7)</f>
        <v>-</v>
      </c>
      <c r="DJ6" s="42" t="str">
        <f t="shared" si="10"/>
        <v>-</v>
      </c>
      <c r="DK6" s="42" t="str">
        <f t="shared" si="10"/>
        <v>-</v>
      </c>
      <c r="DL6" s="42" t="str">
        <f t="shared" si="10"/>
        <v>-</v>
      </c>
      <c r="DM6" s="42">
        <f t="shared" si="10"/>
        <v>3.92</v>
      </c>
      <c r="DN6" s="42" t="str">
        <f t="shared" si="10"/>
        <v>-</v>
      </c>
      <c r="DO6" s="42" t="str">
        <f t="shared" si="10"/>
        <v>-</v>
      </c>
      <c r="DP6" s="42" t="str">
        <f t="shared" si="10"/>
        <v>-</v>
      </c>
      <c r="DQ6" s="42" t="str">
        <f t="shared" si="10"/>
        <v>-</v>
      </c>
      <c r="DR6" s="42">
        <f t="shared" si="10"/>
        <v>21.36</v>
      </c>
      <c r="DS6" s="38" t="str">
        <f>IF(DS7="","",IF(DS7="-","【-】","【"&amp;SUBSTITUTE(TEXT(DS7,"#,##0.00"),"-","△")&amp;"】"))</f>
        <v>【23.60】</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0.01</v>
      </c>
      <c r="ED6" s="38" t="str">
        <f>IF(ED7="","",IF(ED7="-","【-】","【"&amp;SUBSTITUTE(TEXT(ED7,"#,##0.00"),"-","△")&amp;"】"))</f>
        <v>【0.01】</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0.39</v>
      </c>
      <c r="EO6" s="38" t="str">
        <f>IF(EO7="","",IF(EO7="-","【-】","【"&amp;SUBSTITUTE(TEXT(EO7,"#,##0.00"),"-","△")&amp;"】"))</f>
        <v>【0.30】</v>
      </c>
    </row>
    <row r="7" spans="1:148" s="27" customFormat="1" x14ac:dyDescent="0.15">
      <c r="A7" s="28"/>
      <c r="B7" s="34">
        <v>2020</v>
      </c>
      <c r="C7" s="34">
        <v>50008</v>
      </c>
      <c r="D7" s="34">
        <v>46</v>
      </c>
      <c r="E7" s="34">
        <v>17</v>
      </c>
      <c r="F7" s="34">
        <v>4</v>
      </c>
      <c r="G7" s="34">
        <v>0</v>
      </c>
      <c r="H7" s="34" t="s">
        <v>96</v>
      </c>
      <c r="I7" s="34" t="s">
        <v>97</v>
      </c>
      <c r="J7" s="34" t="s">
        <v>98</v>
      </c>
      <c r="K7" s="34" t="s">
        <v>13</v>
      </c>
      <c r="L7" s="34" t="s">
        <v>99</v>
      </c>
      <c r="M7" s="34" t="s">
        <v>100</v>
      </c>
      <c r="N7" s="39" t="s">
        <v>101</v>
      </c>
      <c r="O7" s="39">
        <v>80.2</v>
      </c>
      <c r="P7" s="39">
        <v>1.85</v>
      </c>
      <c r="Q7" s="39">
        <v>52.19</v>
      </c>
      <c r="R7" s="39">
        <v>2200</v>
      </c>
      <c r="S7" s="39">
        <v>971604</v>
      </c>
      <c r="T7" s="39">
        <v>11637.52</v>
      </c>
      <c r="U7" s="39">
        <v>83.49</v>
      </c>
      <c r="V7" s="39">
        <v>90</v>
      </c>
      <c r="W7" s="39">
        <v>0.54</v>
      </c>
      <c r="X7" s="39">
        <v>166.67</v>
      </c>
      <c r="Y7" s="39" t="s">
        <v>101</v>
      </c>
      <c r="Z7" s="39" t="s">
        <v>101</v>
      </c>
      <c r="AA7" s="39" t="s">
        <v>101</v>
      </c>
      <c r="AB7" s="39" t="s">
        <v>101</v>
      </c>
      <c r="AC7" s="39">
        <v>109.26</v>
      </c>
      <c r="AD7" s="39" t="s">
        <v>101</v>
      </c>
      <c r="AE7" s="39" t="s">
        <v>101</v>
      </c>
      <c r="AF7" s="39" t="s">
        <v>101</v>
      </c>
      <c r="AG7" s="39" t="s">
        <v>101</v>
      </c>
      <c r="AH7" s="39">
        <v>105.78</v>
      </c>
      <c r="AI7" s="39">
        <v>104.83</v>
      </c>
      <c r="AJ7" s="39" t="s">
        <v>101</v>
      </c>
      <c r="AK7" s="39" t="s">
        <v>101</v>
      </c>
      <c r="AL7" s="39" t="s">
        <v>101</v>
      </c>
      <c r="AM7" s="39" t="s">
        <v>101</v>
      </c>
      <c r="AN7" s="39">
        <v>0</v>
      </c>
      <c r="AO7" s="39" t="s">
        <v>101</v>
      </c>
      <c r="AP7" s="39" t="s">
        <v>101</v>
      </c>
      <c r="AQ7" s="39" t="s">
        <v>101</v>
      </c>
      <c r="AR7" s="39" t="s">
        <v>101</v>
      </c>
      <c r="AS7" s="39">
        <v>63.96</v>
      </c>
      <c r="AT7" s="39">
        <v>61.55</v>
      </c>
      <c r="AU7" s="39" t="s">
        <v>101</v>
      </c>
      <c r="AV7" s="39" t="s">
        <v>101</v>
      </c>
      <c r="AW7" s="39" t="s">
        <v>101</v>
      </c>
      <c r="AX7" s="39" t="s">
        <v>101</v>
      </c>
      <c r="AY7" s="39">
        <v>94.35</v>
      </c>
      <c r="AZ7" s="39" t="s">
        <v>101</v>
      </c>
      <c r="BA7" s="39" t="s">
        <v>101</v>
      </c>
      <c r="BB7" s="39" t="s">
        <v>101</v>
      </c>
      <c r="BC7" s="39" t="s">
        <v>101</v>
      </c>
      <c r="BD7" s="39">
        <v>44.24</v>
      </c>
      <c r="BE7" s="39">
        <v>45.34</v>
      </c>
      <c r="BF7" s="39" t="s">
        <v>101</v>
      </c>
      <c r="BG7" s="39" t="s">
        <v>101</v>
      </c>
      <c r="BH7" s="39" t="s">
        <v>101</v>
      </c>
      <c r="BI7" s="39" t="s">
        <v>101</v>
      </c>
      <c r="BJ7" s="39">
        <v>4367.37</v>
      </c>
      <c r="BK7" s="39" t="s">
        <v>101</v>
      </c>
      <c r="BL7" s="39" t="s">
        <v>101</v>
      </c>
      <c r="BM7" s="39" t="s">
        <v>101</v>
      </c>
      <c r="BN7" s="39" t="s">
        <v>101</v>
      </c>
      <c r="BO7" s="39">
        <v>1258.43</v>
      </c>
      <c r="BP7" s="39">
        <v>1260.21</v>
      </c>
      <c r="BQ7" s="39" t="s">
        <v>101</v>
      </c>
      <c r="BR7" s="39" t="s">
        <v>101</v>
      </c>
      <c r="BS7" s="39" t="s">
        <v>101</v>
      </c>
      <c r="BT7" s="39" t="s">
        <v>101</v>
      </c>
      <c r="BU7" s="39">
        <v>5.66</v>
      </c>
      <c r="BV7" s="39" t="s">
        <v>101</v>
      </c>
      <c r="BW7" s="39" t="s">
        <v>101</v>
      </c>
      <c r="BX7" s="39" t="s">
        <v>101</v>
      </c>
      <c r="BY7" s="39" t="s">
        <v>101</v>
      </c>
      <c r="BZ7" s="39">
        <v>73.36</v>
      </c>
      <c r="CA7" s="39">
        <v>75.290000000000006</v>
      </c>
      <c r="CB7" s="39" t="s">
        <v>101</v>
      </c>
      <c r="CC7" s="39" t="s">
        <v>101</v>
      </c>
      <c r="CD7" s="39" t="s">
        <v>101</v>
      </c>
      <c r="CE7" s="39" t="s">
        <v>101</v>
      </c>
      <c r="CF7" s="39">
        <v>3731.58</v>
      </c>
      <c r="CG7" s="39" t="s">
        <v>101</v>
      </c>
      <c r="CH7" s="39" t="s">
        <v>101</v>
      </c>
      <c r="CI7" s="39" t="s">
        <v>101</v>
      </c>
      <c r="CJ7" s="39" t="s">
        <v>101</v>
      </c>
      <c r="CK7" s="39">
        <v>224.88</v>
      </c>
      <c r="CL7" s="39">
        <v>215.41</v>
      </c>
      <c r="CM7" s="39" t="s">
        <v>101</v>
      </c>
      <c r="CN7" s="39" t="s">
        <v>101</v>
      </c>
      <c r="CO7" s="39" t="s">
        <v>101</v>
      </c>
      <c r="CP7" s="39" t="s">
        <v>101</v>
      </c>
      <c r="CQ7" s="39" t="s">
        <v>101</v>
      </c>
      <c r="CR7" s="39" t="s">
        <v>101</v>
      </c>
      <c r="CS7" s="39" t="s">
        <v>101</v>
      </c>
      <c r="CT7" s="39" t="s">
        <v>101</v>
      </c>
      <c r="CU7" s="39" t="s">
        <v>101</v>
      </c>
      <c r="CV7" s="39">
        <v>42.4</v>
      </c>
      <c r="CW7" s="39">
        <v>42.9</v>
      </c>
      <c r="CX7" s="39" t="s">
        <v>101</v>
      </c>
      <c r="CY7" s="39" t="s">
        <v>101</v>
      </c>
      <c r="CZ7" s="39" t="s">
        <v>101</v>
      </c>
      <c r="DA7" s="39" t="s">
        <v>101</v>
      </c>
      <c r="DB7" s="39">
        <v>94.44</v>
      </c>
      <c r="DC7" s="39" t="s">
        <v>101</v>
      </c>
      <c r="DD7" s="39" t="s">
        <v>101</v>
      </c>
      <c r="DE7" s="39" t="s">
        <v>101</v>
      </c>
      <c r="DF7" s="39" t="s">
        <v>101</v>
      </c>
      <c r="DG7" s="39">
        <v>84.19</v>
      </c>
      <c r="DH7" s="39">
        <v>84.75</v>
      </c>
      <c r="DI7" s="39" t="s">
        <v>101</v>
      </c>
      <c r="DJ7" s="39" t="s">
        <v>101</v>
      </c>
      <c r="DK7" s="39" t="s">
        <v>101</v>
      </c>
      <c r="DL7" s="39" t="s">
        <v>101</v>
      </c>
      <c r="DM7" s="39">
        <v>3.92</v>
      </c>
      <c r="DN7" s="39" t="s">
        <v>101</v>
      </c>
      <c r="DO7" s="39" t="s">
        <v>101</v>
      </c>
      <c r="DP7" s="39" t="s">
        <v>101</v>
      </c>
      <c r="DQ7" s="39" t="s">
        <v>101</v>
      </c>
      <c r="DR7" s="39">
        <v>21.36</v>
      </c>
      <c r="DS7" s="39">
        <v>23.6</v>
      </c>
      <c r="DT7" s="39" t="s">
        <v>101</v>
      </c>
      <c r="DU7" s="39" t="s">
        <v>101</v>
      </c>
      <c r="DV7" s="39" t="s">
        <v>101</v>
      </c>
      <c r="DW7" s="39" t="s">
        <v>101</v>
      </c>
      <c r="DX7" s="39">
        <v>0</v>
      </c>
      <c r="DY7" s="39" t="s">
        <v>101</v>
      </c>
      <c r="DZ7" s="39" t="s">
        <v>101</v>
      </c>
      <c r="EA7" s="39" t="s">
        <v>101</v>
      </c>
      <c r="EB7" s="39" t="s">
        <v>101</v>
      </c>
      <c r="EC7" s="39">
        <v>0.01</v>
      </c>
      <c r="ED7" s="39">
        <v>0.01</v>
      </c>
      <c r="EE7" s="39" t="s">
        <v>101</v>
      </c>
      <c r="EF7" s="39" t="s">
        <v>101</v>
      </c>
      <c r="EG7" s="39" t="s">
        <v>101</v>
      </c>
      <c r="EH7" s="39" t="s">
        <v>101</v>
      </c>
      <c r="EI7" s="39">
        <v>0</v>
      </c>
      <c r="EJ7" s="39" t="s">
        <v>101</v>
      </c>
      <c r="EK7" s="39" t="s">
        <v>101</v>
      </c>
      <c r="EL7" s="39" t="s">
        <v>101</v>
      </c>
      <c r="EM7" s="39" t="s">
        <v>101</v>
      </c>
      <c r="EN7" s="39">
        <v>0.39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伊藤　学</cp:lastModifiedBy>
  <dcterms:created xsi:type="dcterms:W3CDTF">2021-12-03T07:21:50Z</dcterms:created>
  <dcterms:modified xsi:type="dcterms:W3CDTF">2022-01-25T10:53:17Z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2022-01-19T05:02:59Z</vt:filetime>
  </property>
</Properties>
</file>