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C:\Users\user\Desktop\"/>
    </mc:Choice>
  </mc:AlternateContent>
  <xr:revisionPtr revIDLastSave="0" documentId="13_ncr:1_{69D6A1F1-8FCA-467E-850B-DDCBF756FC99}" xr6:coauthVersionLast="36" xr6:coauthVersionMax="36" xr10:uidLastSave="{00000000-0000-0000-0000-000000000000}"/>
  <workbookProtection workbookAlgorithmName="SHA-512" workbookHashValue="zuGJe46A5VeRaIWb5a3PLmmFoyblX+EcFlRaMnVW75E1CoQlU64scqBdvYSlsvKC618v8ugYpdohLzI7tM4ceQ==" workbookSaltValue="FjBB7axq4gHWbnpc3hiBUA=="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Q6" i="5"/>
  <c r="P6" i="5"/>
  <c r="P10" i="4" s="1"/>
  <c r="O6" i="5"/>
  <c r="N6" i="5"/>
  <c r="B10" i="4" s="1"/>
  <c r="M6" i="5"/>
  <c r="L6" i="5"/>
  <c r="W8" i="4" s="1"/>
  <c r="K6" i="5"/>
  <c r="P8" i="4" s="1"/>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G85" i="4"/>
  <c r="F85" i="4"/>
  <c r="BB10" i="4"/>
  <c r="AT10" i="4"/>
  <c r="AL10" i="4"/>
  <c r="W10" i="4"/>
  <c r="I10" i="4"/>
  <c r="AL8" i="4"/>
  <c r="AD8" i="4"/>
  <c r="I8" i="4"/>
  <c r="B8"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<sst xmlns="http://schemas.openxmlformats.org/spreadsheetml/2006/main" count="228" uniqueCount="113">
  <si>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</si>
  <si>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</si>
  <si>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</si>
  <si>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</si>
  <si>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</si>
  <si>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</si>
  <si>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</si>
  <si>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</si>
  <si>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</si>
  <si>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</si>
  <si>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</si>
  <si>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</si>
  <si>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</si>
  <si>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</si>
  <si>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</si>
  <si>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</si>
  <si>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</si>
  <si>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</si>
  <si>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</si>
  <si>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</si>
  <si>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</si>
  <si>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</si>
  <si>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</si>
  <si>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</si>
  <si>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</si>
  <si>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</si>
  <si>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</si>
  <si>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</si>
  <si>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</si>
  <si>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</si>
  <si>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</si>
  <si>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</si>
  <si>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</si>
  <si>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</si>
  <si>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</si>
  <si>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</si>
  <si>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</si>
  <si>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</si>
  <si>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</si>
  <si>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</si>
  <si>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</si>
  <si>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</si>
  <si>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</si>
  <si>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</si>
  <si>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</si>
  <si>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</si>
  <si>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</si>
  <si>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</si>
  <si>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</si>
  <si>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</si>
  <si>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</si>
  <si>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</si>
  <si>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</si>
  <si>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</si>
  <si>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</si>
  <si>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</si>
  <si>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</si>
  <si>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</si>
  <si>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</si>
  <si>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</si>
  <si>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</si>
  <si>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</si>
  <si>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</si>
  <si>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</si>
  <si>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</si>
  <si>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</si>
  <si>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</si>
  <si>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</si>
  <si>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</si>
  <si>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</si>
  <si>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</si>
  <si>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</si>
  <si>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</si>
  <si>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</si>
  <si>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</si>
  <si>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</si>
  <si>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</si>
  <si>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</si>
  <si>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</si>
  <si>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</si>
  <si>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</si>
  <si>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</si>
  <si>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</si>
  <si>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</si>
  <si>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</si>
  <si>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</si>
  <si>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</si>
  <si>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</si>
  <si>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</si>
  <si>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</si>
  <si>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</si>
  <si>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</si>
  <si>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</si>
  <si>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</si>
  <si>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</si>
  <si>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</si>
  <si>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</si>
  <si>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</si>
  <si>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</si>
  <si>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</si>
  <si>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</si>
  <si>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</si>
  <si>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</si>
  <si>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</si>
  <si>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</si>
  <si>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</si>
  <si>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</si>
  <si>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</si>
  <si>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</si>
  <si>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</si>
  <si>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現在は、施設設備が比較的新しく、経営の健全性も維持されているが、今後の施設設備の大規模更新に備えた財源確保のため、不断の経営努力による利益の確保を通じ、内部留保資金を確保していく必要がある。また、将来の水需要を見通し、適切な規模での計画的な設備更新が必要となる。
</t>
    <rPh sb="74" eb="75">
      <t>ツウ</t>
    </rPh>
    <rPh sb="77" eb="79">
      <t>ナイブ</t>
    </rPh>
    <rPh sb="79" eb="81">
      <t>リュウホ</t>
    </rPh>
    <rPh sb="81" eb="83">
      <t>シキン</t>
    </rPh>
    <rPh sb="84" eb="86">
      <t>カクホ</t>
    </rPh>
    <phoneticPr fontId="4"/>
  </si>
  <si>
    <t xml:space="preserve">　企業債残高対給水収益比率や給水原価において良好な数値となっており、累積欠損金も生じていないが、平成30年度からの水道料金の引き下げに伴う収益の減少により、経常収支比率及び料金回収率において数値が平均値を下回ったが、費用縮減を図った結果、数値は改善している。
　また、毎年の純利益により内部留保資金の充実を図っていることから、流動性が維持されているが、今後の管路を含む施設設備の大規模な更新に備えた財源の確保のため、引き続き内部留保資金を確保する必要がある。
　一方、施設利用率は、人口減少や節水志向等による配水量の減少に伴い、平均値に比べて低い。
　今後も配水量の減少が見込まれることから、受水団体と課題を共有しながら、連携による効率的な運営について検討していく必要がある。
</t>
    <rPh sb="62" eb="63">
      <t>ヒ</t>
    </rPh>
    <rPh sb="64" eb="65">
      <t>サ</t>
    </rPh>
    <rPh sb="95" eb="97">
      <t>スウチ</t>
    </rPh>
    <rPh sb="108" eb="110">
      <t>ヒヨウ</t>
    </rPh>
    <rPh sb="110" eb="112">
      <t>シュクゲン</t>
    </rPh>
    <rPh sb="113" eb="114">
      <t>ハカ</t>
    </rPh>
    <rPh sb="116" eb="118">
      <t>ケッカ</t>
    </rPh>
    <rPh sb="119" eb="121">
      <t>スウチ</t>
    </rPh>
    <rPh sb="122" eb="124">
      <t>カイゼン</t>
    </rPh>
    <rPh sb="250" eb="251">
      <t>ナド</t>
    </rPh>
    <rPh sb="254" eb="256">
      <t>ハイスイ</t>
    </rPh>
    <rPh sb="256" eb="257">
      <t>リョウ</t>
    </rPh>
    <rPh sb="258" eb="260">
      <t>ゲンショウ</t>
    </rPh>
    <rPh sb="261" eb="262">
      <t>トモナ</t>
    </rPh>
    <rPh sb="264" eb="266">
      <t>ヘイキン</t>
    </rPh>
    <rPh sb="266" eb="267">
      <t>チ</t>
    </rPh>
    <rPh sb="268" eb="269">
      <t>クラ</t>
    </rPh>
    <rPh sb="271" eb="272">
      <t>ヒク</t>
    </rPh>
    <rPh sb="311" eb="313">
      <t>レンケイ</t>
    </rPh>
    <rPh sb="316" eb="319">
      <t>コウリツテキ</t>
    </rPh>
    <rPh sb="320" eb="322">
      <t>ウンエイ</t>
    </rPh>
    <rPh sb="326" eb="328">
      <t>ケントウ</t>
    </rPh>
    <phoneticPr fontId="4"/>
  </si>
  <si>
    <t xml:space="preserve">　本県の施設設備の多くは、比較的新しいため有形固定資産減価償却率は平均値に比べ低く、耐用年数を経過した管路も生じていない。
　しかし、令和５年度より、管路経年化率が急激に上昇する見込みであることから、長期的な視点に立った財源の確保が重要となる。
</t>
    <rPh sb="21" eb="23">
      <t>ユウケイ</t>
    </rPh>
    <rPh sb="23" eb="25">
      <t>コテイ</t>
    </rPh>
    <rPh sb="25" eb="27">
      <t>シサン</t>
    </rPh>
    <rPh sb="27" eb="29">
      <t>ゲンカ</t>
    </rPh>
    <rPh sb="29" eb="31">
      <t>ショウキャク</t>
    </rPh>
    <rPh sb="31" eb="32">
      <t>リツ</t>
    </rPh>
    <rPh sb="33" eb="35">
      <t>ヘイキン</t>
    </rPh>
    <rPh sb="35" eb="36">
      <t>チ</t>
    </rPh>
    <rPh sb="37" eb="38">
      <t>クラ</t>
    </rPh>
    <rPh sb="39" eb="40">
      <t>ヒク</t>
    </rPh>
    <rPh sb="89" eb="91">
      <t>ミコ</t>
    </rPh>
    <rPh sb="99" eb="100">
      <t>リツ</t>
    </rPh>
    <rPh sb="100" eb="103">
      <t>チョウキテキ</t>
    </rPh>
    <rPh sb="104" eb="106">
      <t>シテン</t>
    </rPh>
    <rPh sb="107" eb="108">
      <t>タ</t>
    </rPh>
    <rPh sb="111" eb="113">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</si>
</sst>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distributed" wrapText="1"/>
      <protection locked="0"/>
    </xf>
    <xf numFmtId="0" fontId="16" fillId="0" borderId="0" xfId="0" applyFont="1" applyBorder="1" applyAlignment="1" applyProtection="1">
      <alignment horizontal="left" vertical="distributed" wrapText="1"/>
      <protection locked="0"/>
    </xf>
    <xf numFmtId="0" fontId="16" fillId="0" borderId="10" xfId="0" applyFont="1" applyBorder="1" applyAlignment="1" applyProtection="1">
      <alignment horizontal="left" vertical="distributed" wrapText="1"/>
      <protection locked="0"/>
    </xf>
    <xf numFmtId="0" fontId="16" fillId="0" borderId="11" xfId="0" applyFont="1" applyBorder="1" applyAlignment="1" applyProtection="1">
      <alignment horizontal="left" vertical="distributed" wrapText="1"/>
      <protection locked="0"/>
    </xf>
    <xf numFmtId="0" fontId="16" fillId="0" borderId="1" xfId="0" applyFont="1" applyBorder="1" applyAlignment="1" applyProtection="1">
      <alignment horizontal="left" vertical="distributed" wrapText="1"/>
      <protection locked="0"/>
    </xf>
    <xf numFmtId="0" fontId="16" fillId="0" borderId="12" xfId="0" applyFont="1" applyBorder="1" applyAlignment="1" applyProtection="1">
      <alignment horizontal="left" vertical="distributed"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formatCode="#,##0.00;&quot;△&quot;#,##0.00;&quot;-&quot;">
                  <c:v>1.69</c:v>
                </c:pt>
                <c:pt idx="3">
                  <c:v>0</c:v>
                </c:pt>
                <c:pt idx="4" formatCode="#,##0.00;&quot;△&quot;#,##0.00;&quot;-&quot;">
                  <c:v>0.02</c:v>
                </c:pt>
              </c:numCache>
            </c:numRef>
          </c:val>
          <c:extLst>
            <c:ext xmlns:c16="http://schemas.microsoft.com/office/drawing/2014/chart" uri="{C3380CC4-5D6E-409C-BE32-E72D297353CC}">
              <c16:uniqueId val="{00000000-3E94-47C8-8D5B-4A0864DA4E0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0.24</c:v>
                </c:pt>
                <c:pt idx="1">
                  <c:v>0.27</c:v>
                </c:pt>
                <c:pt idx="2">
                  <c:v>0.24</c:v>
                </c:pt>
                <c:pt idx="3">
                  <c:v>0.2</c:v>
                </c:pt>
                <c:pt idx="4">
                  <c:v>0.32</c:v>
                </c:pt>
              </c:numCache>
            </c:numRef>
          </c:val>
          <c:smooth val="0"/>
          <c:extLst>
            <c:ext xmlns:c16="http://schemas.microsoft.com/office/drawing/2014/chart" uri="{C3380CC4-5D6E-409C-BE32-E72D297353CC}">
              <c16:uniqueId val="{00000001-3E94-47C8-8D5B-4A0864DA4E0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60.11</c:v>
                </c:pt>
                <c:pt idx="1">
                  <c:v>61.12</c:v>
                </c:pt>
                <c:pt idx="2">
                  <c:v>59.32</c:v>
                </c:pt>
                <c:pt idx="3">
                  <c:v>58.66</c:v>
                </c:pt>
                <c:pt idx="4">
                  <c:v>58.82</c:v>
                </c:pt>
              </c:numCache>
            </c:numRef>
          </c:val>
          <c:extLst>
            <c:ext xmlns:c16="http://schemas.microsoft.com/office/drawing/2014/chart" uri="{C3380CC4-5D6E-409C-BE32-E72D297353CC}">
              <c16:uniqueId val="{00000000-74EF-47D8-B270-9D1BD8D11B5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61.66</c:v>
                </c:pt>
                <c:pt idx="1">
                  <c:v>62.19</c:v>
                </c:pt>
                <c:pt idx="2">
                  <c:v>61.77</c:v>
                </c:pt>
                <c:pt idx="3">
                  <c:v>61.69</c:v>
                </c:pt>
                <c:pt idx="4">
                  <c:v>62.26</c:v>
                </c:pt>
              </c:numCache>
            </c:numRef>
          </c:val>
          <c:smooth val="0"/>
          <c:extLst>
            <c:ext xmlns:c16="http://schemas.microsoft.com/office/drawing/2014/chart" uri="{C3380CC4-5D6E-409C-BE32-E72D297353CC}">
              <c16:uniqueId val="{00000001-74EF-47D8-B270-9D1BD8D11B5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D1FC-4AC8-A7B3-833F626C680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100.05</c:v>
                </c:pt>
                <c:pt idx="1">
                  <c:v>100.05</c:v>
                </c:pt>
                <c:pt idx="2">
                  <c:v>100.08</c:v>
                </c:pt>
                <c:pt idx="3">
                  <c:v>100</c:v>
                </c:pt>
                <c:pt idx="4">
                  <c:v>100.16</c:v>
                </c:pt>
              </c:numCache>
            </c:numRef>
          </c:val>
          <c:smooth val="0"/>
          <c:extLst>
            <c:ext xmlns:c16="http://schemas.microsoft.com/office/drawing/2014/chart" uri="{C3380CC4-5D6E-409C-BE32-E72D297353CC}">
              <c16:uniqueId val="{00000001-D1FC-4AC8-A7B3-833F626C680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122.01</c:v>
                </c:pt>
                <c:pt idx="1">
                  <c:v>125.45</c:v>
                </c:pt>
                <c:pt idx="2">
                  <c:v>111.31</c:v>
                </c:pt>
                <c:pt idx="3">
                  <c:v>110.73</c:v>
                </c:pt>
                <c:pt idx="4">
                  <c:v>115.65</c:v>
                </c:pt>
              </c:numCache>
            </c:numRef>
          </c:val>
          <c:extLst>
            <c:ext xmlns:c16="http://schemas.microsoft.com/office/drawing/2014/chart" uri="{C3380CC4-5D6E-409C-BE32-E72D297353CC}">
              <c16:uniqueId val="{00000000-DD5F-4661-9CED-672F9580F1E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114.05</c:v>
                </c:pt>
                <c:pt idx="1">
                  <c:v>114.26</c:v>
                </c:pt>
                <c:pt idx="2">
                  <c:v>112.98</c:v>
                </c:pt>
                <c:pt idx="3">
                  <c:v>112.91</c:v>
                </c:pt>
                <c:pt idx="4">
                  <c:v>111.13</c:v>
                </c:pt>
              </c:numCache>
            </c:numRef>
          </c:val>
          <c:smooth val="0"/>
          <c:extLst>
            <c:ext xmlns:c16="http://schemas.microsoft.com/office/drawing/2014/chart" uri="{C3380CC4-5D6E-409C-BE32-E72D297353CC}">
              <c16:uniqueId val="{00000001-DD5F-4661-9CED-672F9580F1E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47.66</c:v>
                </c:pt>
                <c:pt idx="1">
                  <c:v>49.58</c:v>
                </c:pt>
                <c:pt idx="2">
                  <c:v>51.24</c:v>
                </c:pt>
                <c:pt idx="3">
                  <c:v>52.64</c:v>
                </c:pt>
                <c:pt idx="4">
                  <c:v>54.38</c:v>
                </c:pt>
              </c:numCache>
            </c:numRef>
          </c:val>
          <c:extLst>
            <c:ext xmlns:c16="http://schemas.microsoft.com/office/drawing/2014/chart" uri="{C3380CC4-5D6E-409C-BE32-E72D297353CC}">
              <c16:uniqueId val="{00000000-988F-4CE7-A9EC-E650722CAEB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53.56</c:v>
                </c:pt>
                <c:pt idx="1">
                  <c:v>54.73</c:v>
                </c:pt>
                <c:pt idx="2">
                  <c:v>55.77</c:v>
                </c:pt>
                <c:pt idx="3">
                  <c:v>56.48</c:v>
                </c:pt>
                <c:pt idx="4">
                  <c:v>57.5</c:v>
                </c:pt>
              </c:numCache>
            </c:numRef>
          </c:val>
          <c:smooth val="0"/>
          <c:extLst>
            <c:ext xmlns:c16="http://schemas.microsoft.com/office/drawing/2014/chart" uri="{C3380CC4-5D6E-409C-BE32-E72D297353CC}">
              <c16:uniqueId val="{00000001-988F-4CE7-A9EC-E650722CAEB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9F3-48A2-87F2-90D9A000203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19.440000000000001</c:v>
                </c:pt>
                <c:pt idx="1">
                  <c:v>22.46</c:v>
                </c:pt>
                <c:pt idx="2">
                  <c:v>25.84</c:v>
                </c:pt>
                <c:pt idx="3">
                  <c:v>27.61</c:v>
                </c:pt>
                <c:pt idx="4">
                  <c:v>30.3</c:v>
                </c:pt>
              </c:numCache>
            </c:numRef>
          </c:val>
          <c:smooth val="0"/>
          <c:extLst>
            <c:ext xmlns:c16="http://schemas.microsoft.com/office/drawing/2014/chart" uri="{C3380CC4-5D6E-409C-BE32-E72D297353CC}">
              <c16:uniqueId val="{00000001-09F3-48A2-87F2-90D9A000203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754-4EE1-8C1A-6FACAE45F0E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12.65</c:v>
                </c:pt>
                <c:pt idx="1">
                  <c:v>10.58</c:v>
                </c:pt>
                <c:pt idx="2">
                  <c:v>10.49</c:v>
                </c:pt>
                <c:pt idx="3">
                  <c:v>9.92</c:v>
                </c:pt>
                <c:pt idx="4">
                  <c:v>12.29</c:v>
                </c:pt>
              </c:numCache>
            </c:numRef>
          </c:val>
          <c:smooth val="0"/>
          <c:extLst>
            <c:ext xmlns:c16="http://schemas.microsoft.com/office/drawing/2014/chart" uri="{C3380CC4-5D6E-409C-BE32-E72D297353CC}">
              <c16:uniqueId val="{00000001-8754-4EE1-8C1A-6FACAE45F0E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762.4</c:v>
                </c:pt>
                <c:pt idx="1">
                  <c:v>1032.1600000000001</c:v>
                </c:pt>
                <c:pt idx="2">
                  <c:v>1162.7</c:v>
                </c:pt>
                <c:pt idx="3">
                  <c:v>1292.4000000000001</c:v>
                </c:pt>
                <c:pt idx="4">
                  <c:v>1225.54</c:v>
                </c:pt>
              </c:numCache>
            </c:numRef>
          </c:val>
          <c:extLst>
            <c:ext xmlns:c16="http://schemas.microsoft.com/office/drawing/2014/chart" uri="{C3380CC4-5D6E-409C-BE32-E72D297353CC}">
              <c16:uniqueId val="{00000000-6C7B-4AA1-AC2A-C2B6DC391B3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224.41</c:v>
                </c:pt>
                <c:pt idx="1">
                  <c:v>243.44</c:v>
                </c:pt>
                <c:pt idx="2">
                  <c:v>258.49</c:v>
                </c:pt>
                <c:pt idx="3">
                  <c:v>271.10000000000002</c:v>
                </c:pt>
                <c:pt idx="4">
                  <c:v>284.45</c:v>
                </c:pt>
              </c:numCache>
            </c:numRef>
          </c:val>
          <c:smooth val="0"/>
          <c:extLst>
            <c:ext xmlns:c16="http://schemas.microsoft.com/office/drawing/2014/chart" uri="{C3380CC4-5D6E-409C-BE32-E72D297353CC}">
              <c16:uniqueId val="{00000001-6C7B-4AA1-AC2A-C2B6DC391B3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190.11</c:v>
                </c:pt>
                <c:pt idx="1">
                  <c:v>171.65</c:v>
                </c:pt>
                <c:pt idx="2">
                  <c:v>179.22</c:v>
                </c:pt>
                <c:pt idx="3">
                  <c:v>158.03</c:v>
                </c:pt>
                <c:pt idx="4">
                  <c:v>136.78</c:v>
                </c:pt>
              </c:numCache>
            </c:numRef>
          </c:val>
          <c:extLst>
            <c:ext xmlns:c16="http://schemas.microsoft.com/office/drawing/2014/chart" uri="{C3380CC4-5D6E-409C-BE32-E72D297353CC}">
              <c16:uniqueId val="{00000000-34E7-4466-BCDE-22B602EADDE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320.31</c:v>
                </c:pt>
                <c:pt idx="1">
                  <c:v>303.26</c:v>
                </c:pt>
                <c:pt idx="2">
                  <c:v>290.31</c:v>
                </c:pt>
                <c:pt idx="3">
                  <c:v>272.95999999999998</c:v>
                </c:pt>
                <c:pt idx="4">
                  <c:v>260.95999999999998</c:v>
                </c:pt>
              </c:numCache>
            </c:numRef>
          </c:val>
          <c:smooth val="0"/>
          <c:extLst>
            <c:ext xmlns:c16="http://schemas.microsoft.com/office/drawing/2014/chart" uri="{C3380CC4-5D6E-409C-BE32-E72D297353CC}">
              <c16:uniqueId val="{00000001-34E7-4466-BCDE-22B602EADDE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122.65</c:v>
                </c:pt>
                <c:pt idx="1">
                  <c:v>126.32</c:v>
                </c:pt>
                <c:pt idx="2">
                  <c:v>109.1</c:v>
                </c:pt>
                <c:pt idx="3">
                  <c:v>108.15</c:v>
                </c:pt>
                <c:pt idx="4">
                  <c:v>114.11</c:v>
                </c:pt>
              </c:numCache>
            </c:numRef>
          </c:val>
          <c:extLst>
            <c:ext xmlns:c16="http://schemas.microsoft.com/office/drawing/2014/chart" uri="{C3380CC4-5D6E-409C-BE32-E72D297353CC}">
              <c16:uniqueId val="{00000000-E7AB-45E4-A8D5-1D0C2575AC6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113.88</c:v>
                </c:pt>
                <c:pt idx="1">
                  <c:v>114.14</c:v>
                </c:pt>
                <c:pt idx="2">
                  <c:v>112.83</c:v>
                </c:pt>
                <c:pt idx="3">
                  <c:v>112.84</c:v>
                </c:pt>
                <c:pt idx="4">
                  <c:v>110.77</c:v>
                </c:pt>
              </c:numCache>
            </c:numRef>
          </c:val>
          <c:smooth val="0"/>
          <c:extLst>
            <c:ext xmlns:c16="http://schemas.microsoft.com/office/drawing/2014/chart" uri="{C3380CC4-5D6E-409C-BE32-E72D297353CC}">
              <c16:uniqueId val="{00000001-E7AB-45E4-A8D5-1D0C2575AC6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64.61</c:v>
                </c:pt>
                <c:pt idx="1">
                  <c:v>61.75</c:v>
                </c:pt>
                <c:pt idx="2">
                  <c:v>62.82</c:v>
                </c:pt>
                <c:pt idx="3">
                  <c:v>63.97</c:v>
                </c:pt>
                <c:pt idx="4">
                  <c:v>60.48</c:v>
                </c:pt>
              </c:numCache>
            </c:numRef>
          </c:val>
          <c:extLst>
            <c:ext xmlns:c16="http://schemas.microsoft.com/office/drawing/2014/chart" uri="{C3380CC4-5D6E-409C-BE32-E72D297353CC}">
              <c16:uniqueId val="{00000000-9B24-49E8-8E5E-04B9B09596C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74.02</c:v>
                </c:pt>
                <c:pt idx="1">
                  <c:v>73.03</c:v>
                </c:pt>
                <c:pt idx="2">
                  <c:v>73.86</c:v>
                </c:pt>
                <c:pt idx="3">
                  <c:v>73.849999999999994</c:v>
                </c:pt>
                <c:pt idx="4">
                  <c:v>73.180000000000007</c:v>
                </c:pt>
              </c:numCache>
            </c:numRef>
          </c:val>
          <c:smooth val="0"/>
          <c:extLst>
            <c:ext xmlns:c16="http://schemas.microsoft.com/office/drawing/2014/chart" uri="{C3380CC4-5D6E-409C-BE32-E72D297353CC}">
              <c16:uniqueId val="{00000001-9B24-49E8-8E5E-04B9B09596C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【260.96】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【100.16】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【62.26】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【110.77】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【57.50】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山形県</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用水供給事業</v>
      </c>
      <c r="Q8" s="86"/>
      <c r="R8" s="86"/>
      <c r="S8" s="86"/>
      <c r="T8" s="86"/>
      <c r="U8" s="86"/>
      <c r="V8" s="86"/>
      <c r="W8" s="86" t="str">
        <f>データ!$L$6</f>
        <v>B</v>
      </c>
      <c r="X8" s="86"/>
      <c r="Y8" s="86"/>
      <c r="Z8" s="86"/>
      <c r="AA8" s="86"/>
      <c r="AB8" s="86"/>
      <c r="AC8" s="86"/>
      <c r="AD8" s="86" t="str">
        <f>データ!$M$6</f>
        <v>自治体職員</v>
      </c>
      <c r="AE8" s="86"/>
      <c r="AF8" s="86"/>
      <c r="AG8" s="86"/>
      <c r="AH8" s="86"/>
      <c r="AI8" s="86"/>
      <c r="AJ8" s="86"/>
      <c r="AK8" s="4"/>
      <c r="AL8" s="74">
        <f>データ!$R$6</f>
        <v>1070017</v>
      </c>
      <c r="AM8" s="74"/>
      <c r="AN8" s="74"/>
      <c r="AO8" s="74"/>
      <c r="AP8" s="74"/>
      <c r="AQ8" s="74"/>
      <c r="AR8" s="74"/>
      <c r="AS8" s="74"/>
      <c r="AT8" s="70">
        <f>データ!$S$6</f>
        <v>9323.15</v>
      </c>
      <c r="AU8" s="71"/>
      <c r="AV8" s="71"/>
      <c r="AW8" s="71"/>
      <c r="AX8" s="71"/>
      <c r="AY8" s="71"/>
      <c r="AZ8" s="71"/>
      <c r="BA8" s="71"/>
      <c r="BB8" s="73">
        <f>データ!$T$6</f>
        <v>114.77</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15">
      <c r="A10" s="2"/>
      <c r="B10" s="70" t="str">
        <f>データ!$N$6</f>
        <v>-</v>
      </c>
      <c r="C10" s="71"/>
      <c r="D10" s="71"/>
      <c r="E10" s="71"/>
      <c r="F10" s="71"/>
      <c r="G10" s="71"/>
      <c r="H10" s="71"/>
      <c r="I10" s="70">
        <f>データ!$O$6</f>
        <v>92.26</v>
      </c>
      <c r="J10" s="71"/>
      <c r="K10" s="71"/>
      <c r="L10" s="71"/>
      <c r="M10" s="71"/>
      <c r="N10" s="71"/>
      <c r="O10" s="72"/>
      <c r="P10" s="73">
        <f>データ!$P$6</f>
        <v>98.87</v>
      </c>
      <c r="Q10" s="73"/>
      <c r="R10" s="73"/>
      <c r="S10" s="73"/>
      <c r="T10" s="73"/>
      <c r="U10" s="73"/>
      <c r="V10" s="73"/>
      <c r="W10" s="74">
        <f>データ!$Q$6</f>
        <v>0</v>
      </c>
      <c r="X10" s="74"/>
      <c r="Y10" s="74"/>
      <c r="Z10" s="74"/>
      <c r="AA10" s="74"/>
      <c r="AB10" s="74"/>
      <c r="AC10" s="74"/>
      <c r="AD10" s="2"/>
      <c r="AE10" s="2"/>
      <c r="AF10" s="2"/>
      <c r="AG10" s="2"/>
      <c r="AH10" s="4"/>
      <c r="AI10" s="4"/>
      <c r="AJ10" s="4"/>
      <c r="AK10" s="4"/>
      <c r="AL10" s="74">
        <f>データ!$U$6</f>
        <v>948779</v>
      </c>
      <c r="AM10" s="74"/>
      <c r="AN10" s="74"/>
      <c r="AO10" s="74"/>
      <c r="AP10" s="74"/>
      <c r="AQ10" s="74"/>
      <c r="AR10" s="74"/>
      <c r="AS10" s="74"/>
      <c r="AT10" s="70">
        <f>データ!$V$6</f>
        <v>1903.35</v>
      </c>
      <c r="AU10" s="71"/>
      <c r="AV10" s="71"/>
      <c r="AW10" s="71"/>
      <c r="AX10" s="71"/>
      <c r="AY10" s="71"/>
      <c r="AZ10" s="71"/>
      <c r="BA10" s="71"/>
      <c r="BB10" s="73">
        <f>データ!$W$6</f>
        <v>498.48</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111</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110</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【111.13】</v>
      </c>
      <c r="F85" s="27" t="str">
        <f>データ!AS6</f>
        <v>【12.29】</v>
      </c>
      <c r="G85" s="27" t="str">
        <f>データ!BD6</f>
        <v>【284.45】</v>
      </c>
      <c r="H85" s="27" t="str">
        <f>データ!BO6</f>
        <v>【260.96】</v>
      </c>
      <c r="I85" s="27" t="str">
        <f>データ!BZ6</f>
        <v>【110.77】</v>
      </c>
      <c r="J85" s="27" t="str">
        <f>データ!CK6</f>
        <v>【73.18】</v>
      </c>
      <c r="K85" s="27" t="str">
        <f>データ!CV6</f>
        <v>【62.26】</v>
      </c>
      <c r="L85" s="27" t="str">
        <f>データ!DG6</f>
        <v>【100.16】</v>
      </c>
      <c r="M85" s="27" t="str">
        <f>データ!DR6</f>
        <v>【57.50】</v>
      </c>
      <c r="N85" s="27" t="str">
        <f>データ!EC6</f>
        <v>【30.30】</v>
      </c>
      <c r="O85" s="27" t="str">
        <f>データ!EN6</f>
        <v>【0.32】</v>
      </c>
    </row>
  </sheetData>
  <sheetProtection algorithmName="SHA-512" hashValue="SMjBGh6rUJ0Hw6Htr8Pxh9ant7CgNQ3pGaqOPLh9XHlhD4KXPJwioVv15Lu6a9PX6Kf2ZnyeFSRS2+nAy6XSFQ==" saltValue="Uxe9gXJipCJEzKVWEAlTj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60003</v>
      </c>
      <c r="D6" s="34">
        <f t="shared" si="3"/>
        <v>46</v>
      </c>
      <c r="E6" s="34">
        <f t="shared" si="3"/>
        <v>1</v>
      </c>
      <c r="F6" s="34">
        <f t="shared" si="3"/>
        <v>0</v>
      </c>
      <c r="G6" s="34">
        <f t="shared" si="3"/>
        <v>2</v>
      </c>
      <c r="H6" s="34" t="str">
        <f t="shared" si="3"/>
        <v>山形県</v>
      </c>
      <c r="I6" s="34" t="str">
        <f t="shared" si="3"/>
        <v>法適用</v>
      </c>
      <c r="J6" s="34" t="str">
        <f t="shared" si="3"/>
        <v>水道事業</v>
      </c>
      <c r="K6" s="34" t="str">
        <f t="shared" si="3"/>
        <v>用水供給事業</v>
      </c>
      <c r="L6" s="34" t="str">
        <f t="shared" si="3"/>
        <v>B</v>
      </c>
      <c r="M6" s="34" t="str">
        <f t="shared" si="3"/>
        <v>自治体職員</v>
      </c>
      <c r="N6" s="35" t="str">
        <f t="shared" si="3"/>
        <v>-</v>
      </c>
      <c r="O6" s="35">
        <f t="shared" si="3"/>
        <v>92.26</v>
      </c>
      <c r="P6" s="35">
        <f t="shared" si="3"/>
        <v>98.87</v>
      </c>
      <c r="Q6" s="35">
        <f t="shared" si="3"/>
        <v>0</v>
      </c>
      <c r="R6" s="35">
        <f t="shared" si="3"/>
        <v>1070017</v>
      </c>
      <c r="S6" s="35">
        <f t="shared" si="3"/>
        <v>9323.15</v>
      </c>
      <c r="T6" s="35">
        <f t="shared" si="3"/>
        <v>114.77</v>
      </c>
      <c r="U6" s="35">
        <f t="shared" si="3"/>
        <v>948779</v>
      </c>
      <c r="V6" s="35">
        <f t="shared" si="3"/>
        <v>1903.35</v>
      </c>
      <c r="W6" s="35">
        <f t="shared" si="3"/>
        <v>498.48</v>
      </c>
      <c r="X6" s="36">
        <f>IF(X7="",NA(),X7)</f>
        <v>122.01</v>
      </c>
      <c r="Y6" s="36">
        <f t="shared" ref="Y6:AG6" si="4">IF(Y7="",NA(),Y7)</f>
        <v>125.45</v>
      </c>
      <c r="Z6" s="36">
        <f t="shared" si="4"/>
        <v>111.31</v>
      </c>
      <c r="AA6" s="36">
        <f t="shared" si="4"/>
        <v>110.73</v>
      </c>
      <c r="AB6" s="36">
        <f t="shared" si="4"/>
        <v>115.65</v>
      </c>
      <c r="AC6" s="36">
        <f t="shared" si="4"/>
        <v>114.05</v>
      </c>
      <c r="AD6" s="36">
        <f t="shared" si="4"/>
        <v>114.26</v>
      </c>
      <c r="AE6" s="36">
        <f t="shared" si="4"/>
        <v>112.98</v>
      </c>
      <c r="AF6" s="36">
        <f t="shared" si="4"/>
        <v>112.91</v>
      </c>
      <c r="AG6" s="36">
        <f t="shared" si="4"/>
        <v>111.13</v>
      </c>
      <c r="AH6" s="35" t="str">
        <f>IF(AH7="","",IF(AH7="-","【-】","【"&amp;SUBSTITUTE(TEXT(AH7,"#,##0.00"),"-","△")&amp;"】"))</f>
        <v>【111.13】</v>
      </c>
      <c r="AI6" s="35">
        <f>IF(AI7="",NA(),AI7)</f>
        <v>0</v>
      </c>
      <c r="AJ6" s="35">
        <f t="shared" ref="AJ6:AR6" si="5">IF(AJ7="",NA(),AJ7)</f>
        <v>0</v>
      </c>
      <c r="AK6" s="35">
        <f t="shared" si="5"/>
        <v>0</v>
      </c>
      <c r="AL6" s="35">
        <f t="shared" si="5"/>
        <v>0</v>
      </c>
      <c r="AM6" s="35">
        <f t="shared" si="5"/>
        <v>0</v>
      </c>
      <c r="AN6" s="36">
        <f t="shared" si="5"/>
        <v>12.65</v>
      </c>
      <c r="AO6" s="36">
        <f t="shared" si="5"/>
        <v>10.58</v>
      </c>
      <c r="AP6" s="36">
        <f t="shared" si="5"/>
        <v>10.49</v>
      </c>
      <c r="AQ6" s="36">
        <f t="shared" si="5"/>
        <v>9.92</v>
      </c>
      <c r="AR6" s="36">
        <f t="shared" si="5"/>
        <v>12.29</v>
      </c>
      <c r="AS6" s="35" t="str">
        <f>IF(AS7="","",IF(AS7="-","【-】","【"&amp;SUBSTITUTE(TEXT(AS7,"#,##0.00"),"-","△")&amp;"】"))</f>
        <v>【12.29】</v>
      </c>
      <c r="AT6" s="36">
        <f>IF(AT7="",NA(),AT7)</f>
        <v>762.4</v>
      </c>
      <c r="AU6" s="36">
        <f t="shared" ref="AU6:BC6" si="6">IF(AU7="",NA(),AU7)</f>
        <v>1032.1600000000001</v>
      </c>
      <c r="AV6" s="36">
        <f t="shared" si="6"/>
        <v>1162.7</v>
      </c>
      <c r="AW6" s="36">
        <f t="shared" si="6"/>
        <v>1292.4000000000001</v>
      </c>
      <c r="AX6" s="36">
        <f t="shared" si="6"/>
        <v>1225.54</v>
      </c>
      <c r="AY6" s="36">
        <f t="shared" si="6"/>
        <v>224.41</v>
      </c>
      <c r="AZ6" s="36">
        <f t="shared" si="6"/>
        <v>243.44</v>
      </c>
      <c r="BA6" s="36">
        <f t="shared" si="6"/>
        <v>258.49</v>
      </c>
      <c r="BB6" s="36">
        <f t="shared" si="6"/>
        <v>271.10000000000002</v>
      </c>
      <c r="BC6" s="36">
        <f t="shared" si="6"/>
        <v>284.45</v>
      </c>
      <c r="BD6" s="35" t="str">
        <f>IF(BD7="","",IF(BD7="-","【-】","【"&amp;SUBSTITUTE(TEXT(BD7,"#,##0.00"),"-","△")&amp;"】"))</f>
        <v>【284.45】</v>
      </c>
      <c r="BE6" s="36">
        <f>IF(BE7="",NA(),BE7)</f>
        <v>190.11</v>
      </c>
      <c r="BF6" s="36">
        <f t="shared" ref="BF6:BN6" si="7">IF(BF7="",NA(),BF7)</f>
        <v>171.65</v>
      </c>
      <c r="BG6" s="36">
        <f t="shared" si="7"/>
        <v>179.22</v>
      </c>
      <c r="BH6" s="36">
        <f t="shared" si="7"/>
        <v>158.03</v>
      </c>
      <c r="BI6" s="36">
        <f t="shared" si="7"/>
        <v>136.78</v>
      </c>
      <c r="BJ6" s="36">
        <f t="shared" si="7"/>
        <v>320.31</v>
      </c>
      <c r="BK6" s="36">
        <f t="shared" si="7"/>
        <v>303.26</v>
      </c>
      <c r="BL6" s="36">
        <f t="shared" si="7"/>
        <v>290.31</v>
      </c>
      <c r="BM6" s="36">
        <f t="shared" si="7"/>
        <v>272.95999999999998</v>
      </c>
      <c r="BN6" s="36">
        <f t="shared" si="7"/>
        <v>260.95999999999998</v>
      </c>
      <c r="BO6" s="35" t="str">
        <f>IF(BO7="","",IF(BO7="-","【-】","【"&amp;SUBSTITUTE(TEXT(BO7,"#,##0.00"),"-","△")&amp;"】"))</f>
        <v>【260.96】</v>
      </c>
      <c r="BP6" s="36">
        <f>IF(BP7="",NA(),BP7)</f>
        <v>122.65</v>
      </c>
      <c r="BQ6" s="36">
        <f t="shared" ref="BQ6:BY6" si="8">IF(BQ7="",NA(),BQ7)</f>
        <v>126.32</v>
      </c>
      <c r="BR6" s="36">
        <f t="shared" si="8"/>
        <v>109.1</v>
      </c>
      <c r="BS6" s="36">
        <f t="shared" si="8"/>
        <v>108.15</v>
      </c>
      <c r="BT6" s="36">
        <f t="shared" si="8"/>
        <v>114.11</v>
      </c>
      <c r="BU6" s="36">
        <f t="shared" si="8"/>
        <v>113.88</v>
      </c>
      <c r="BV6" s="36">
        <f t="shared" si="8"/>
        <v>114.14</v>
      </c>
      <c r="BW6" s="36">
        <f t="shared" si="8"/>
        <v>112.83</v>
      </c>
      <c r="BX6" s="36">
        <f t="shared" si="8"/>
        <v>112.84</v>
      </c>
      <c r="BY6" s="36">
        <f t="shared" si="8"/>
        <v>110.77</v>
      </c>
      <c r="BZ6" s="35" t="str">
        <f>IF(BZ7="","",IF(BZ7="-","【-】","【"&amp;SUBSTITUTE(TEXT(BZ7,"#,##0.00"),"-","△")&amp;"】"))</f>
        <v>【110.77】</v>
      </c>
      <c r="CA6" s="36">
        <f>IF(CA7="",NA(),CA7)</f>
        <v>64.61</v>
      </c>
      <c r="CB6" s="36">
        <f t="shared" ref="CB6:CJ6" si="9">IF(CB7="",NA(),CB7)</f>
        <v>61.75</v>
      </c>
      <c r="CC6" s="36">
        <f t="shared" si="9"/>
        <v>62.82</v>
      </c>
      <c r="CD6" s="36">
        <f t="shared" si="9"/>
        <v>63.97</v>
      </c>
      <c r="CE6" s="36">
        <f t="shared" si="9"/>
        <v>60.48</v>
      </c>
      <c r="CF6" s="36">
        <f t="shared" si="9"/>
        <v>74.02</v>
      </c>
      <c r="CG6" s="36">
        <f t="shared" si="9"/>
        <v>73.03</v>
      </c>
      <c r="CH6" s="36">
        <f t="shared" si="9"/>
        <v>73.86</v>
      </c>
      <c r="CI6" s="36">
        <f t="shared" si="9"/>
        <v>73.849999999999994</v>
      </c>
      <c r="CJ6" s="36">
        <f t="shared" si="9"/>
        <v>73.180000000000007</v>
      </c>
      <c r="CK6" s="35" t="str">
        <f>IF(CK7="","",IF(CK7="-","【-】","【"&amp;SUBSTITUTE(TEXT(CK7,"#,##0.00"),"-","△")&amp;"】"))</f>
        <v>【73.18】</v>
      </c>
      <c r="CL6" s="36">
        <f>IF(CL7="",NA(),CL7)</f>
        <v>60.11</v>
      </c>
      <c r="CM6" s="36">
        <f t="shared" ref="CM6:CU6" si="10">IF(CM7="",NA(),CM7)</f>
        <v>61.12</v>
      </c>
      <c r="CN6" s="36">
        <f t="shared" si="10"/>
        <v>59.32</v>
      </c>
      <c r="CO6" s="36">
        <f t="shared" si="10"/>
        <v>58.66</v>
      </c>
      <c r="CP6" s="36">
        <f t="shared" si="10"/>
        <v>58.82</v>
      </c>
      <c r="CQ6" s="36">
        <f t="shared" si="10"/>
        <v>61.66</v>
      </c>
      <c r="CR6" s="36">
        <f t="shared" si="10"/>
        <v>62.19</v>
      </c>
      <c r="CS6" s="36">
        <f t="shared" si="10"/>
        <v>61.77</v>
      </c>
      <c r="CT6" s="36">
        <f t="shared" si="10"/>
        <v>61.69</v>
      </c>
      <c r="CU6" s="36">
        <f t="shared" si="10"/>
        <v>62.26</v>
      </c>
      <c r="CV6" s="35" t="str">
        <f>IF(CV7="","",IF(CV7="-","【-】","【"&amp;SUBSTITUTE(TEXT(CV7,"#,##0.00"),"-","△")&amp;"】"))</f>
        <v>【62.26】</v>
      </c>
      <c r="CW6" s="36">
        <f>IF(CW7="",NA(),CW7)</f>
        <v>100</v>
      </c>
      <c r="CX6" s="36">
        <f t="shared" ref="CX6:DF6" si="11">IF(CX7="",NA(),CX7)</f>
        <v>100</v>
      </c>
      <c r="CY6" s="36">
        <f t="shared" si="11"/>
        <v>100</v>
      </c>
      <c r="CZ6" s="36">
        <f t="shared" si="11"/>
        <v>100</v>
      </c>
      <c r="DA6" s="36">
        <f t="shared" si="11"/>
        <v>100</v>
      </c>
      <c r="DB6" s="36">
        <f t="shared" si="11"/>
        <v>100.05</v>
      </c>
      <c r="DC6" s="36">
        <f t="shared" si="11"/>
        <v>100.05</v>
      </c>
      <c r="DD6" s="36">
        <f t="shared" si="11"/>
        <v>100.08</v>
      </c>
      <c r="DE6" s="36">
        <f t="shared" si="11"/>
        <v>100</v>
      </c>
      <c r="DF6" s="36">
        <f t="shared" si="11"/>
        <v>100.16</v>
      </c>
      <c r="DG6" s="35" t="str">
        <f>IF(DG7="","",IF(DG7="-","【-】","【"&amp;SUBSTITUTE(TEXT(DG7,"#,##0.00"),"-","△")&amp;"】"))</f>
        <v>【100.16】</v>
      </c>
      <c r="DH6" s="36">
        <f>IF(DH7="",NA(),DH7)</f>
        <v>47.66</v>
      </c>
      <c r="DI6" s="36">
        <f t="shared" ref="DI6:DQ6" si="12">IF(DI7="",NA(),DI7)</f>
        <v>49.58</v>
      </c>
      <c r="DJ6" s="36">
        <f t="shared" si="12"/>
        <v>51.24</v>
      </c>
      <c r="DK6" s="36">
        <f t="shared" si="12"/>
        <v>52.64</v>
      </c>
      <c r="DL6" s="36">
        <f t="shared" si="12"/>
        <v>54.38</v>
      </c>
      <c r="DM6" s="36">
        <f t="shared" si="12"/>
        <v>53.56</v>
      </c>
      <c r="DN6" s="36">
        <f t="shared" si="12"/>
        <v>54.73</v>
      </c>
      <c r="DO6" s="36">
        <f t="shared" si="12"/>
        <v>55.77</v>
      </c>
      <c r="DP6" s="36">
        <f t="shared" si="12"/>
        <v>56.48</v>
      </c>
      <c r="DQ6" s="36">
        <f t="shared" si="12"/>
        <v>57.5</v>
      </c>
      <c r="DR6" s="35" t="str">
        <f>IF(DR7="","",IF(DR7="-","【-】","【"&amp;SUBSTITUTE(TEXT(DR7,"#,##0.00"),"-","△")&amp;"】"))</f>
        <v>【57.50】</v>
      </c>
      <c r="DS6" s="35">
        <f>IF(DS7="",NA(),DS7)</f>
        <v>0</v>
      </c>
      <c r="DT6" s="35">
        <f t="shared" ref="DT6:EB6" si="13">IF(DT7="",NA(),DT7)</f>
        <v>0</v>
      </c>
      <c r="DU6" s="35">
        <f t="shared" si="13"/>
        <v>0</v>
      </c>
      <c r="DV6" s="35">
        <f t="shared" si="13"/>
        <v>0</v>
      </c>
      <c r="DW6" s="35">
        <f t="shared" si="13"/>
        <v>0</v>
      </c>
      <c r="DX6" s="36">
        <f t="shared" si="13"/>
        <v>19.440000000000001</v>
      </c>
      <c r="DY6" s="36">
        <f t="shared" si="13"/>
        <v>22.46</v>
      </c>
      <c r="DZ6" s="36">
        <f t="shared" si="13"/>
        <v>25.84</v>
      </c>
      <c r="EA6" s="36">
        <f t="shared" si="13"/>
        <v>27.61</v>
      </c>
      <c r="EB6" s="36">
        <f t="shared" si="13"/>
        <v>30.3</v>
      </c>
      <c r="EC6" s="35" t="str">
        <f>IF(EC7="","",IF(EC7="-","【-】","【"&amp;SUBSTITUTE(TEXT(EC7,"#,##0.00"),"-","△")&amp;"】"))</f>
        <v>【30.30】</v>
      </c>
      <c r="ED6" s="35">
        <f>IF(ED7="",NA(),ED7)</f>
        <v>0</v>
      </c>
      <c r="EE6" s="35">
        <f t="shared" ref="EE6:EM6" si="14">IF(EE7="",NA(),EE7)</f>
        <v>0</v>
      </c>
      <c r="EF6" s="36">
        <f t="shared" si="14"/>
        <v>1.69</v>
      </c>
      <c r="EG6" s="35">
        <f t="shared" si="14"/>
        <v>0</v>
      </c>
      <c r="EH6" s="36">
        <f t="shared" si="14"/>
        <v>0.02</v>
      </c>
      <c r="EI6" s="36">
        <f t="shared" si="14"/>
        <v>0.24</v>
      </c>
      <c r="EJ6" s="36">
        <f t="shared" si="14"/>
        <v>0.27</v>
      </c>
      <c r="EK6" s="36">
        <f t="shared" si="14"/>
        <v>0.24</v>
      </c>
      <c r="EL6" s="36">
        <f t="shared" si="14"/>
        <v>0.2</v>
      </c>
      <c r="EM6" s="36">
        <f t="shared" si="14"/>
        <v>0.32</v>
      </c>
      <c r="EN6" s="35" t="str">
        <f>IF(EN7="","",IF(EN7="-","【-】","【"&amp;SUBSTITUTE(TEXT(EN7,"#,##0.00"),"-","△")&amp;"】"))</f>
        <v>【0.32】</v>
      </c>
    </row>
    <row r="7" spans="1:144" s="37" customFormat="1" x14ac:dyDescent="0.15">
      <c r="A7" s="29"/>
      <c r="B7" s="38">
        <v>2020</v>
      </c>
      <c r="C7" s="38">
        <v>60003</v>
      </c>
      <c r="D7" s="38">
        <v>46</v>
      </c>
      <c r="E7" s="38">
        <v>1</v>
      </c>
      <c r="F7" s="38">
        <v>0</v>
      </c>
      <c r="G7" s="38">
        <v>2</v>
      </c>
      <c r="H7" s="38" t="s">
        <v>93</v>
      </c>
      <c r="I7" s="38" t="s">
        <v>94</v>
      </c>
      <c r="J7" s="38" t="s">
        <v>95</v>
      </c>
      <c r="K7" s="38" t="s">
        <v>96</v>
      </c>
      <c r="L7" s="38" t="s">
        <v>97</v>
      </c>
      <c r="M7" s="38" t="s">
        <v>98</v>
      </c>
      <c r="N7" s="39" t="s">
        <v>99</v>
      </c>
      <c r="O7" s="39">
        <v>92.26</v>
      </c>
      <c r="P7" s="39">
        <v>98.87</v>
      </c>
      <c r="Q7" s="39">
        <v>0</v>
      </c>
      <c r="R7" s="39">
        <v>1070017</v>
      </c>
      <c r="S7" s="39">
        <v>9323.15</v>
      </c>
      <c r="T7" s="39">
        <v>114.77</v>
      </c>
      <c r="U7" s="39">
        <v>948779</v>
      </c>
      <c r="V7" s="39">
        <v>1903.35</v>
      </c>
      <c r="W7" s="39">
        <v>498.48</v>
      </c>
      <c r="X7" s="39">
        <v>122.01</v>
      </c>
      <c r="Y7" s="39">
        <v>125.45</v>
      </c>
      <c r="Z7" s="39">
        <v>111.31</v>
      </c>
      <c r="AA7" s="39">
        <v>110.73</v>
      </c>
      <c r="AB7" s="39">
        <v>115.65</v>
      </c>
      <c r="AC7" s="39">
        <v>114.05</v>
      </c>
      <c r="AD7" s="39">
        <v>114.26</v>
      </c>
      <c r="AE7" s="39">
        <v>112.98</v>
      </c>
      <c r="AF7" s="39">
        <v>112.91</v>
      </c>
      <c r="AG7" s="39">
        <v>111.13</v>
      </c>
      <c r="AH7" s="39">
        <v>111.13</v>
      </c>
      <c r="AI7" s="39">
        <v>0</v>
      </c>
      <c r="AJ7" s="39">
        <v>0</v>
      </c>
      <c r="AK7" s="39">
        <v>0</v>
      </c>
      <c r="AL7" s="39">
        <v>0</v>
      </c>
      <c r="AM7" s="39">
        <v>0</v>
      </c>
      <c r="AN7" s="39">
        <v>12.65</v>
      </c>
      <c r="AO7" s="39">
        <v>10.58</v>
      </c>
      <c r="AP7" s="39">
        <v>10.49</v>
      </c>
      <c r="AQ7" s="39">
        <v>9.92</v>
      </c>
      <c r="AR7" s="39">
        <v>12.29</v>
      </c>
      <c r="AS7" s="39">
        <v>12.29</v>
      </c>
      <c r="AT7" s="39">
        <v>762.4</v>
      </c>
      <c r="AU7" s="39">
        <v>1032.1600000000001</v>
      </c>
      <c r="AV7" s="39">
        <v>1162.7</v>
      </c>
      <c r="AW7" s="39">
        <v>1292.4000000000001</v>
      </c>
      <c r="AX7" s="39">
        <v>1225.54</v>
      </c>
      <c r="AY7" s="39">
        <v>224.41</v>
      </c>
      <c r="AZ7" s="39">
        <v>243.44</v>
      </c>
      <c r="BA7" s="39">
        <v>258.49</v>
      </c>
      <c r="BB7" s="39">
        <v>271.10000000000002</v>
      </c>
      <c r="BC7" s="39">
        <v>284.45</v>
      </c>
      <c r="BD7" s="39">
        <v>284.45</v>
      </c>
      <c r="BE7" s="39">
        <v>190.11</v>
      </c>
      <c r="BF7" s="39">
        <v>171.65</v>
      </c>
      <c r="BG7" s="39">
        <v>179.22</v>
      </c>
      <c r="BH7" s="39">
        <v>158.03</v>
      </c>
      <c r="BI7" s="39">
        <v>136.78</v>
      </c>
      <c r="BJ7" s="39">
        <v>320.31</v>
      </c>
      <c r="BK7" s="39">
        <v>303.26</v>
      </c>
      <c r="BL7" s="39">
        <v>290.31</v>
      </c>
      <c r="BM7" s="39">
        <v>272.95999999999998</v>
      </c>
      <c r="BN7" s="39">
        <v>260.95999999999998</v>
      </c>
      <c r="BO7" s="39">
        <v>260.95999999999998</v>
      </c>
      <c r="BP7" s="39">
        <v>122.65</v>
      </c>
      <c r="BQ7" s="39">
        <v>126.32</v>
      </c>
      <c r="BR7" s="39">
        <v>109.1</v>
      </c>
      <c r="BS7" s="39">
        <v>108.15</v>
      </c>
      <c r="BT7" s="39">
        <v>114.11</v>
      </c>
      <c r="BU7" s="39">
        <v>113.88</v>
      </c>
      <c r="BV7" s="39">
        <v>114.14</v>
      </c>
      <c r="BW7" s="39">
        <v>112.83</v>
      </c>
      <c r="BX7" s="39">
        <v>112.84</v>
      </c>
      <c r="BY7" s="39">
        <v>110.77</v>
      </c>
      <c r="BZ7" s="39">
        <v>110.77</v>
      </c>
      <c r="CA7" s="39">
        <v>64.61</v>
      </c>
      <c r="CB7" s="39">
        <v>61.75</v>
      </c>
      <c r="CC7" s="39">
        <v>62.82</v>
      </c>
      <c r="CD7" s="39">
        <v>63.97</v>
      </c>
      <c r="CE7" s="39">
        <v>60.48</v>
      </c>
      <c r="CF7" s="39">
        <v>74.02</v>
      </c>
      <c r="CG7" s="39">
        <v>73.03</v>
      </c>
      <c r="CH7" s="39">
        <v>73.86</v>
      </c>
      <c r="CI7" s="39">
        <v>73.849999999999994</v>
      </c>
      <c r="CJ7" s="39">
        <v>73.180000000000007</v>
      </c>
      <c r="CK7" s="39">
        <v>73.180000000000007</v>
      </c>
      <c r="CL7" s="39">
        <v>60.11</v>
      </c>
      <c r="CM7" s="39">
        <v>61.12</v>
      </c>
      <c r="CN7" s="39">
        <v>59.32</v>
      </c>
      <c r="CO7" s="39">
        <v>58.66</v>
      </c>
      <c r="CP7" s="39">
        <v>58.82</v>
      </c>
      <c r="CQ7" s="39">
        <v>61.66</v>
      </c>
      <c r="CR7" s="39">
        <v>62.19</v>
      </c>
      <c r="CS7" s="39">
        <v>61.77</v>
      </c>
      <c r="CT7" s="39">
        <v>61.69</v>
      </c>
      <c r="CU7" s="39">
        <v>62.26</v>
      </c>
      <c r="CV7" s="39">
        <v>62.26</v>
      </c>
      <c r="CW7" s="39">
        <v>100</v>
      </c>
      <c r="CX7" s="39">
        <v>100</v>
      </c>
      <c r="CY7" s="39">
        <v>100</v>
      </c>
      <c r="CZ7" s="39">
        <v>100</v>
      </c>
      <c r="DA7" s="39">
        <v>100</v>
      </c>
      <c r="DB7" s="39">
        <v>100.05</v>
      </c>
      <c r="DC7" s="39">
        <v>100.05</v>
      </c>
      <c r="DD7" s="39">
        <v>100.08</v>
      </c>
      <c r="DE7" s="39">
        <v>100</v>
      </c>
      <c r="DF7" s="39">
        <v>100.16</v>
      </c>
      <c r="DG7" s="39">
        <v>100.16</v>
      </c>
      <c r="DH7" s="39">
        <v>47.66</v>
      </c>
      <c r="DI7" s="39">
        <v>49.58</v>
      </c>
      <c r="DJ7" s="39">
        <v>51.24</v>
      </c>
      <c r="DK7" s="39">
        <v>52.64</v>
      </c>
      <c r="DL7" s="39">
        <v>54.38</v>
      </c>
      <c r="DM7" s="39">
        <v>53.56</v>
      </c>
      <c r="DN7" s="39">
        <v>54.73</v>
      </c>
      <c r="DO7" s="39">
        <v>55.77</v>
      </c>
      <c r="DP7" s="39">
        <v>56.48</v>
      </c>
      <c r="DQ7" s="39">
        <v>57.5</v>
      </c>
      <c r="DR7" s="39">
        <v>57.5</v>
      </c>
      <c r="DS7" s="39">
        <v>0</v>
      </c>
      <c r="DT7" s="39">
        <v>0</v>
      </c>
      <c r="DU7" s="39">
        <v>0</v>
      </c>
      <c r="DV7" s="39">
        <v>0</v>
      </c>
      <c r="DW7" s="39">
        <v>0</v>
      </c>
      <c r="DX7" s="39">
        <v>19.440000000000001</v>
      </c>
      <c r="DY7" s="39">
        <v>22.46</v>
      </c>
      <c r="DZ7" s="39">
        <v>25.84</v>
      </c>
      <c r="EA7" s="39">
        <v>27.61</v>
      </c>
      <c r="EB7" s="39">
        <v>30.3</v>
      </c>
      <c r="EC7" s="39">
        <v>30.3</v>
      </c>
      <c r="ED7" s="39">
        <v>0</v>
      </c>
      <c r="EE7" s="39">
        <v>0</v>
      </c>
      <c r="EF7" s="39">
        <v>1.69</v>
      </c>
      <c r="EG7" s="39">
        <v>0</v>
      </c>
      <c r="EH7" s="39">
        <v>0.02</v>
      </c>
      <c r="EI7" s="39">
        <v>0.24</v>
      </c>
      <c r="EJ7" s="39">
        <v>0.27</v>
      </c>
      <c r="EK7" s="39">
        <v>0.24</v>
      </c>
      <c r="EL7" s="39">
        <v>0.2</v>
      </c>
      <c r="EM7" s="39">
        <v>0.32</v>
      </c>
      <c r="EN7" s="39">
        <v>0.32</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2021-12-03T06:44:01Z</dcterms:created>
  <dcterms:modified xsi:type="dcterms:W3CDTF">2022-02-07T08:03:31Z</dcterms:modified>
  <cp:category/>
</cp:coreProperties>
</file>