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nassomu\common-somu\05 財務担当\16 各種調査・照会\R3年度\財政課\040201_公営企業に係る経営比較分析表（令和２年度決算）の分析等について\工水\"/>
    </mc:Choice>
  </mc:AlternateContent>
  <xr:revisionPtr revIDLastSave="0" documentId="13_ncr:1_{21C488AA-7760-4281-9E42-0B7E2665427D}" xr6:coauthVersionLast="36" xr6:coauthVersionMax="36" xr10:uidLastSave="{00000000-0000-0000-0000-000000000000}"/>
  <workbookProtection workbookAlgorithmName="SHA-512" workbookHashValue="6ltd2qzhiQWwpLWm6pwFuRbLeNIghwEEMCp2sAjI8qydDcauOaCH2yzfExK4EzDea18m+Wrs54lBoKWkworMjA==" workbookSaltValue="7+iiADNdxK0OdRHNTNm6bA==" workbookSpinCount="100000" lockStructure="1"/>
  <bookViews>
    <workbookView xWindow="0" yWindow="0" windowWidth="15365"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<sst xmlns="http://schemas.openxmlformats.org/spreadsheetml/2006/main" count="262" uniqueCount="106">
  <si>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</si>
  <si>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</si>
  <si>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</si>
  <si>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</si>
  <si>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</si>
  <si>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</si>
  <si>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</si>
  <si>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</si>
  <si>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</si>
  <si>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</si>
  <si>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</si>
  <si>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</si>
  <si>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</si>
  <si>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</si>
  <si>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</si>
  <si>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</si>
  <si>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</si>
  <si>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</si>
  <si>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</si>
  <si>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</si>
  <si>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</si>
  <si>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</si>
  <si>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</si>
  <si>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</si>
  <si>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</si>
  <si>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</si>
  <si>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</si>
  <si>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</si>
  <si>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</si>
  <si>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</si>
  <si>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</si>
  <si>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</si>
  <si>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</si>
  <si>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</si>
  <si>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</si>
  <si>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</si>
  <si>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</si>
  <si>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</si>
  <si>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</si>
  <si>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</si>
  <si>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</si>
  <si>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</si>
  <si>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</si>
  <si>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</si>
  <si>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</si>
  <si>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</si>
  <si>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</si>
  <si>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</si>
  <si>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</si>
  <si>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</si>
  <si>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</si>
  <si>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</si>
  <si>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</si>
  <si>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</si>
  <si>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</si>
  <si>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</si>
  <si>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</si>
  <si>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</si>
  <si>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</si>
  <si>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</si>
  <si>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</si>
  <si>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</si>
  <si>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</si>
  <si>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</si>
  <si>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</si>
  <si>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</si>
  <si>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</si>
  <si>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</si>
  <si>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</si>
  <si>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</si>
  <si>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</si>
  <si>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</si>
  <si>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</si>
  <si>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</si>
  <si>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</si>
  <si>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</si>
  <si>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</si>
  <si>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</si>
  <si>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</si>
  <si>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</si>
  <si>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</si>
  <si>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</si>
  <si>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</si>
  <si>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</si>
  <si>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</si>
  <si>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</si>
  <si>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</si>
  <si>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060003</t>
  </si>
  <si>
    <t>46</t>
  </si>
  <si>
    <t>02</t>
  </si>
  <si>
    <t>0</t>
  </si>
  <si>
    <t>000</t>
  </si>
  <si>
    <t>山形県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</si>
  <si>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</si>
  <si>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</si>
  <si>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</si>
  <si>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</si>
  <si>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</si>
  <si>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</si>
  <si>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</si>
  <si>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</si>
  <si>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</si>
  <si>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</si>
  <si>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新規企業への給水開始等により、近年の経常収支比率は全国平均を上回って推移しており、累積欠損金も生じていない。
　流動比率は、全国平均を上回っており、短期的な債務に対する支払い能力を有している。
　施設利用率や契約率は、全国平均を下回っている状況にあることから、県や市町村等の関係機関と連携しながら需要の拡大に努めていく必要がある。</t>
    <rPh sb="1" eb="3">
      <t>シンキ</t>
    </rPh>
    <rPh sb="3" eb="5">
      <t>キギョウ</t>
    </rPh>
    <rPh sb="7" eb="9">
      <t>キュウスイ</t>
    </rPh>
    <rPh sb="9" eb="11">
      <t>カイシ</t>
    </rPh>
    <rPh sb="11" eb="12">
      <t>ナド</t>
    </rPh>
    <rPh sb="16" eb="18">
      <t>キンネン</t>
    </rPh>
    <rPh sb="19" eb="21">
      <t>ケイジョウ</t>
    </rPh>
    <rPh sb="21" eb="23">
      <t>シュウシ</t>
    </rPh>
    <rPh sb="23" eb="25">
      <t>ヒリツ</t>
    </rPh>
    <rPh sb="26" eb="28">
      <t>ゼンコク</t>
    </rPh>
    <rPh sb="28" eb="30">
      <t>ヘイキン</t>
    </rPh>
    <rPh sb="31" eb="33">
      <t>ウワマワ</t>
    </rPh>
    <rPh sb="35" eb="37">
      <t>スイイ</t>
    </rPh>
    <rPh sb="42" eb="44">
      <t>ルイセキ</t>
    </rPh>
    <rPh sb="44" eb="46">
      <t>ケッソン</t>
    </rPh>
    <rPh sb="46" eb="47">
      <t>キン</t>
    </rPh>
    <rPh sb="48" eb="49">
      <t>ショウ</t>
    </rPh>
    <rPh sb="57" eb="59">
      <t>リュウドウ</t>
    </rPh>
    <rPh sb="59" eb="61">
      <t>ヒリツ</t>
    </rPh>
    <rPh sb="63" eb="65">
      <t>ゼンコク</t>
    </rPh>
    <rPh sb="65" eb="67">
      <t>ヘイキン</t>
    </rPh>
    <rPh sb="68" eb="70">
      <t>ウワマワ</t>
    </rPh>
    <rPh sb="75" eb="78">
      <t>タンキテキ</t>
    </rPh>
    <rPh sb="79" eb="81">
      <t>サイム</t>
    </rPh>
    <rPh sb="82" eb="83">
      <t>タイ</t>
    </rPh>
    <rPh sb="85" eb="87">
      <t>シハライ</t>
    </rPh>
    <rPh sb="88" eb="90">
      <t>ノウリョク</t>
    </rPh>
    <rPh sb="91" eb="92">
      <t>ユウ</t>
    </rPh>
    <rPh sb="99" eb="101">
      <t>シセツ</t>
    </rPh>
    <rPh sb="101" eb="103">
      <t>リヨウ</t>
    </rPh>
    <rPh sb="103" eb="104">
      <t>リツ</t>
    </rPh>
    <rPh sb="105" eb="107">
      <t>ケイヤク</t>
    </rPh>
    <rPh sb="107" eb="108">
      <t>リツ</t>
    </rPh>
    <rPh sb="110" eb="112">
      <t>ゼンコク</t>
    </rPh>
    <rPh sb="112" eb="114">
      <t>ヘイキン</t>
    </rPh>
    <rPh sb="115" eb="117">
      <t>シタマワ</t>
    </rPh>
    <rPh sb="121" eb="123">
      <t>ジョウキョウ</t>
    </rPh>
    <rPh sb="131" eb="132">
      <t>ケン</t>
    </rPh>
    <rPh sb="133" eb="136">
      <t>シチョウソン</t>
    </rPh>
    <rPh sb="136" eb="137">
      <t>ナド</t>
    </rPh>
    <rPh sb="138" eb="140">
      <t>カンケイ</t>
    </rPh>
    <rPh sb="140" eb="142">
      <t>キカン</t>
    </rPh>
    <rPh sb="143" eb="145">
      <t>レンケイ</t>
    </rPh>
    <rPh sb="149" eb="151">
      <t>ジュヨウ</t>
    </rPh>
    <rPh sb="152" eb="154">
      <t>カクダイ</t>
    </rPh>
    <rPh sb="155" eb="156">
      <t>ツト</t>
    </rPh>
    <rPh sb="160" eb="162">
      <t>ヒツヨウ</t>
    </rPh>
    <phoneticPr fontId="5"/>
  </si>
  <si>
    <t>　老朽化を示す各指標は全国平均を下回っているが、今後、耐用年数に達し更新時期を迎える管路等が増加することが見込まれることから、耐震化等を含め、計画的な更新を図っていく必要がある。</t>
    <rPh sb="1" eb="4">
      <t>ロウキュウカ</t>
    </rPh>
    <rPh sb="5" eb="6">
      <t>シメ</t>
    </rPh>
    <rPh sb="7" eb="10">
      <t>カクシヒョウ</t>
    </rPh>
    <rPh sb="11" eb="13">
      <t>ゼンコク</t>
    </rPh>
    <rPh sb="13" eb="15">
      <t>ヘイキン</t>
    </rPh>
    <rPh sb="16" eb="18">
      <t>シタマワ</t>
    </rPh>
    <rPh sb="24" eb="26">
      <t>コンゴ</t>
    </rPh>
    <rPh sb="27" eb="29">
      <t>タイヨウ</t>
    </rPh>
    <rPh sb="29" eb="31">
      <t>ネンスウ</t>
    </rPh>
    <rPh sb="32" eb="33">
      <t>タッ</t>
    </rPh>
    <rPh sb="34" eb="36">
      <t>コウシン</t>
    </rPh>
    <rPh sb="36" eb="38">
      <t>ジキ</t>
    </rPh>
    <rPh sb="39" eb="40">
      <t>ムカ</t>
    </rPh>
    <rPh sb="42" eb="44">
      <t>カンロ</t>
    </rPh>
    <rPh sb="44" eb="45">
      <t>ナド</t>
    </rPh>
    <rPh sb="46" eb="48">
      <t>ゾウカ</t>
    </rPh>
    <rPh sb="53" eb="55">
      <t>ミコ</t>
    </rPh>
    <rPh sb="63" eb="66">
      <t>タイシンカ</t>
    </rPh>
    <rPh sb="66" eb="67">
      <t>ナド</t>
    </rPh>
    <rPh sb="68" eb="69">
      <t>フク</t>
    </rPh>
    <rPh sb="71" eb="73">
      <t>ケイカク</t>
    </rPh>
    <rPh sb="73" eb="74">
      <t>テキ</t>
    </rPh>
    <rPh sb="75" eb="77">
      <t>コウシン</t>
    </rPh>
    <rPh sb="78" eb="79">
      <t>ハカ</t>
    </rPh>
    <rPh sb="83" eb="85">
      <t>ヒツヨウ</t>
    </rPh>
    <phoneticPr fontId="5"/>
  </si>
  <si>
    <t>　施設の老朽化対策や耐震化対策を計画的に行い、施設の強靭化を図っていく必要がある。
　また、経営基盤の強化のためには、営業収益の確保が不可欠であることから、関係機関と連携しながら更なる需要の拡大に努めていく必要がある。
　こうした課題に対し、平成30年3月に策定した「山形県企業局経営戦略」に基づき中長期的な視野による計画的な事業運営に取り組んでいく。</t>
    <rPh sb="1" eb="3">
      <t>シセツ</t>
    </rPh>
    <rPh sb="4" eb="7">
      <t>ロウキュウカ</t>
    </rPh>
    <rPh sb="7" eb="9">
      <t>タイサク</t>
    </rPh>
    <rPh sb="10" eb="13">
      <t>タイシンカ</t>
    </rPh>
    <rPh sb="13" eb="15">
      <t>タイサク</t>
    </rPh>
    <rPh sb="16" eb="18">
      <t>ケイカク</t>
    </rPh>
    <rPh sb="18" eb="19">
      <t>テキ</t>
    </rPh>
    <rPh sb="20" eb="21">
      <t>オコナ</t>
    </rPh>
    <rPh sb="23" eb="25">
      <t>シセツ</t>
    </rPh>
    <rPh sb="26" eb="28">
      <t>キョウジン</t>
    </rPh>
    <rPh sb="28" eb="29">
      <t>カ</t>
    </rPh>
    <rPh sb="30" eb="31">
      <t>ハカ</t>
    </rPh>
    <rPh sb="35" eb="37">
      <t>ヒツヨウ</t>
    </rPh>
    <rPh sb="46" eb="48">
      <t>ケイエイ</t>
    </rPh>
    <rPh sb="48" eb="50">
      <t>キバン</t>
    </rPh>
    <rPh sb="51" eb="53">
      <t>キョウカ</t>
    </rPh>
    <rPh sb="59" eb="61">
      <t>エイギョウ</t>
    </rPh>
    <rPh sb="61" eb="63">
      <t>シュウエキ</t>
    </rPh>
    <rPh sb="64" eb="66">
      <t>カクホ</t>
    </rPh>
    <rPh sb="67" eb="70">
      <t>フカケツ</t>
    </rPh>
    <rPh sb="115" eb="117">
      <t>カダイ</t>
    </rPh>
    <rPh sb="118" eb="119">
      <t>タイ</t>
    </rPh>
    <rPh sb="121" eb="123">
      <t>ヘイセイ</t>
    </rPh>
    <rPh sb="125" eb="126">
      <t>ネン</t>
    </rPh>
    <rPh sb="127" eb="128">
      <t>ガツ</t>
    </rPh>
    <rPh sb="129" eb="131">
      <t>サクテイ</t>
    </rPh>
    <rPh sb="134" eb="137">
      <t>ヤマガタケン</t>
    </rPh>
    <rPh sb="137" eb="139">
      <t>キギョウ</t>
    </rPh>
    <rPh sb="139" eb="140">
      <t>キョク</t>
    </rPh>
    <rPh sb="140" eb="142">
      <t>ケイエイ</t>
    </rPh>
    <rPh sb="142" eb="144">
      <t>センリャク</t>
    </rPh>
    <rPh sb="146" eb="147">
      <t>モト</t>
    </rPh>
    <rPh sb="149" eb="152">
      <t>チュウチョウキ</t>
    </rPh>
    <rPh sb="152" eb="153">
      <t>テキ</t>
    </rPh>
    <rPh sb="154" eb="156">
      <t>シヤ</t>
    </rPh>
    <rPh sb="159" eb="161">
      <t>ケイカク</t>
    </rPh>
    <rPh sb="161" eb="162">
      <t>テキ</t>
    </rPh>
    <rPh sb="163" eb="165">
      <t>ジギョウ</t>
    </rPh>
    <rPh sb="165" eb="167">
      <t>ウンエイ</t>
    </rPh>
    <rPh sb="168" eb="169">
      <t>ト</t>
    </rPh>
    <rPh sb="170" eb="17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</si>
</sst>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49.61</c:v>
                </c:pt>
                <c:pt idx="1">
                  <c:v>50.43</c:v>
                </c:pt>
                <c:pt idx="2">
                  <c:v>52.29</c:v>
                </c:pt>
                <c:pt idx="3">
                  <c:v>54.3</c:v>
                </c:pt>
                <c:pt idx="4">
                  <c:v>56.25</c:v>
                </c:pt>
              </c:numCache>
            </c:numRef>
          </c:val>
          <c:extLst>
            <c:ext xmlns:c16="http://schemas.microsoft.com/office/drawing/2014/chart" uri="{C3380CC4-5D6E-409C-BE32-E72D297353CC}">
              <c16:uniqueId val="{00000000-4F23-4F62-A3B8-BFFE3EBAE8B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4F23-4F62-A3B8-BFFE3EBAE8B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D-446E-AAF4-E5F73D36AC5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426D-446E-AAF4-E5F73D36AC5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109.67</c:v>
                </c:pt>
                <c:pt idx="1">
                  <c:v>126.02</c:v>
                </c:pt>
                <c:pt idx="2">
                  <c:v>124.85</c:v>
                </c:pt>
                <c:pt idx="3">
                  <c:v>129.91</c:v>
                </c:pt>
                <c:pt idx="4">
                  <c:v>129.34</c:v>
                </c:pt>
              </c:numCache>
            </c:numRef>
          </c:val>
          <c:extLst>
            <c:ext xmlns:c16="http://schemas.microsoft.com/office/drawing/2014/chart" uri="{C3380CC4-5D6E-409C-BE32-E72D297353CC}">
              <c16:uniqueId val="{00000000-843D-42E1-B970-639189F1EFB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843D-42E1-B970-639189F1EFB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13.53</c:v>
                </c:pt>
                <c:pt idx="1">
                  <c:v>15.43</c:v>
                </c:pt>
                <c:pt idx="2">
                  <c:v>15.82</c:v>
                </c:pt>
                <c:pt idx="3">
                  <c:v>31.39</c:v>
                </c:pt>
                <c:pt idx="4">
                  <c:v>31.39</c:v>
                </c:pt>
              </c:numCache>
            </c:numRef>
          </c:val>
          <c:extLst>
            <c:ext xmlns:c16="http://schemas.microsoft.com/office/drawing/2014/chart" uri="{C3380CC4-5D6E-409C-BE32-E72D297353CC}">
              <c16:uniqueId val="{00000000-FB4E-4948-BF2E-E38002FF2C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FB4E-4948-BF2E-E38002FF2C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0.46</c:v>
                </c:pt>
                <c:pt idx="1">
                  <c:v>0.08</c:v>
                </c:pt>
                <c:pt idx="2">
                  <c:v>0.19</c:v>
                </c:pt>
                <c:pt idx="3">
                  <c:v>0</c:v>
                </c:pt>
                <c:pt idx="4">
                  <c:v>0</c:v>
                </c:pt>
              </c:numCache>
            </c:numRef>
          </c:val>
          <c:extLst>
            <c:ext xmlns:c16="http://schemas.microsoft.com/office/drawing/2014/chart" uri="{C3380CC4-5D6E-409C-BE32-E72D297353CC}">
              <c16:uniqueId val="{00000000-C92D-4D52-B350-1C78065D14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C92D-4D52-B350-1C78065D146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439.82</c:v>
                </c:pt>
                <c:pt idx="1">
                  <c:v>345.74</c:v>
                </c:pt>
                <c:pt idx="2">
                  <c:v>412.61</c:v>
                </c:pt>
                <c:pt idx="3">
                  <c:v>794.83</c:v>
                </c:pt>
                <c:pt idx="4">
                  <c:v>780.22</c:v>
                </c:pt>
              </c:numCache>
            </c:numRef>
          </c:val>
          <c:extLst>
            <c:ext xmlns:c16="http://schemas.microsoft.com/office/drawing/2014/chart" uri="{C3380CC4-5D6E-409C-BE32-E72D297353CC}">
              <c16:uniqueId val="{00000000-2324-4BC7-8225-D9C9967349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2324-4BC7-8225-D9C9967349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2E-44B6-9230-D72B831AB9D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042E-44B6-9230-D72B831AB9D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108.02</c:v>
                </c:pt>
                <c:pt idx="1">
                  <c:v>127.75</c:v>
                </c:pt>
                <c:pt idx="2">
                  <c:v>128.75</c:v>
                </c:pt>
                <c:pt idx="3">
                  <c:v>134.43</c:v>
                </c:pt>
                <c:pt idx="4">
                  <c:v>131.88</c:v>
                </c:pt>
              </c:numCache>
            </c:numRef>
          </c:val>
          <c:extLst>
            <c:ext xmlns:c16="http://schemas.microsoft.com/office/drawing/2014/chart" uri="{C3380CC4-5D6E-409C-BE32-E72D297353CC}">
              <c16:uniqueId val="{00000000-43AE-48C6-99BA-658075FD5D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43AE-48C6-99BA-658075FD5D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27.95</c:v>
                </c:pt>
                <c:pt idx="1">
                  <c:v>23.68</c:v>
                </c:pt>
                <c:pt idx="2">
                  <c:v>23.5</c:v>
                </c:pt>
                <c:pt idx="3">
                  <c:v>22.4</c:v>
                </c:pt>
                <c:pt idx="4">
                  <c:v>22.88</c:v>
                </c:pt>
              </c:numCache>
            </c:numRef>
          </c:val>
          <c:extLst>
            <c:ext xmlns:c16="http://schemas.microsoft.com/office/drawing/2014/chart" uri="{C3380CC4-5D6E-409C-BE32-E72D297353CC}">
              <c16:uniqueId val="{00000000-C8AB-4A85-900C-89DD910F50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C8AB-4A85-900C-89DD910F50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32.340000000000003</c:v>
                </c:pt>
                <c:pt idx="1">
                  <c:v>32.99</c:v>
                </c:pt>
                <c:pt idx="2">
                  <c:v>35.85</c:v>
                </c:pt>
                <c:pt idx="3">
                  <c:v>35.99</c:v>
                </c:pt>
                <c:pt idx="4">
                  <c:v>35.85</c:v>
                </c:pt>
              </c:numCache>
            </c:numRef>
          </c:val>
          <c:extLst>
            <c:ext xmlns:c16="http://schemas.microsoft.com/office/drawing/2014/chart" uri="{C3380CC4-5D6E-409C-BE32-E72D297353CC}">
              <c16:uniqueId val="{00000000-2D90-4EB1-9B61-45C5976C72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2D90-4EB1-9B61-45C5976C725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41.97</c:v>
                </c:pt>
                <c:pt idx="1">
                  <c:v>45.11</c:v>
                </c:pt>
                <c:pt idx="2">
                  <c:v>46.79</c:v>
                </c:pt>
                <c:pt idx="3">
                  <c:v>46.27</c:v>
                </c:pt>
                <c:pt idx="4">
                  <c:v>46.4</c:v>
                </c:pt>
              </c:numCache>
            </c:numRef>
          </c:val>
          <c:extLst>
            <c:ext xmlns:c16="http://schemas.microsoft.com/office/drawing/2014/chart" uri="{C3380CC4-5D6E-409C-BE32-E72D297353CC}">
              <c16:uniqueId val="{00000000-803D-4D9B-AA4A-AACD7217913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803D-4D9B-AA4A-AACD7217913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Normal="100" workbookViewId="0">
      <selection activeCell="CH10" sqref="CH10:FM10"/>
    </sheetView>
  </sheetViews>
  <sheetFormatPr defaultColWidth="2.625" defaultRowHeight="12.9"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6999999999999993"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6999999999999993"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6999999999999993"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 customHeight="1" x14ac:dyDescent="0.15">
      <c r="A5" s="2"/>
      <c r="B5" s="147" t="str">
        <f>データ!H7</f>
        <v>山形県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92500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中規模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3</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33157</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88.1</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59</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42917</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6999999999999993"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6"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6"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6"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103</v>
      </c>
      <c r="SN16" s="86"/>
      <c r="SO16" s="86"/>
      <c r="SP16" s="86"/>
      <c r="SQ16" s="86"/>
      <c r="SR16" s="86"/>
      <c r="SS16" s="86"/>
      <c r="ST16" s="86"/>
      <c r="SU16" s="86"/>
      <c r="SV16" s="86"/>
      <c r="SW16" s="86"/>
      <c r="SX16" s="86"/>
      <c r="SY16" s="86"/>
      <c r="SZ16" s="86"/>
      <c r="TA16" s="87"/>
    </row>
    <row r="17" spans="1:521" ht="13.6"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6"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6"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6"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6"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6"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6"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6"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6"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6"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6"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6"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6"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6"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6"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6"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109.67</v>
      </c>
      <c r="Y32" s="107"/>
      <c r="Z32" s="107"/>
      <c r="AA32" s="107"/>
      <c r="AB32" s="107"/>
      <c r="AC32" s="107"/>
      <c r="AD32" s="107"/>
      <c r="AE32" s="107"/>
      <c r="AF32" s="107"/>
      <c r="AG32" s="107"/>
      <c r="AH32" s="107"/>
      <c r="AI32" s="107"/>
      <c r="AJ32" s="107"/>
      <c r="AK32" s="107"/>
      <c r="AL32" s="107"/>
      <c r="AM32" s="107"/>
      <c r="AN32" s="107"/>
      <c r="AO32" s="107"/>
      <c r="AP32" s="107"/>
      <c r="AQ32" s="108"/>
      <c r="AR32" s="106">
        <f>データ!U6</f>
        <v>126.02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124.85</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129.91</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129.34</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439.82</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345.74</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412.61</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794.83</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780.22</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6"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116.37</v>
      </c>
      <c r="Y33" s="107"/>
      <c r="Z33" s="107"/>
      <c r="AA33" s="107"/>
      <c r="AB33" s="107"/>
      <c r="AC33" s="107"/>
      <c r="AD33" s="107"/>
      <c r="AE33" s="107"/>
      <c r="AF33" s="107"/>
      <c r="AG33" s="107"/>
      <c r="AH33" s="107"/>
      <c r="AI33" s="107"/>
      <c r="AJ33" s="107"/>
      <c r="AK33" s="107"/>
      <c r="AL33" s="107"/>
      <c r="AM33" s="107"/>
      <c r="AN33" s="107"/>
      <c r="AO33" s="107"/>
      <c r="AP33" s="107"/>
      <c r="AQ33" s="108"/>
      <c r="AR33" s="106">
        <f>データ!Z6</f>
        <v>117.28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116.96</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117.47</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115.38</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52.25</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53.3</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50.25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51.91</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53.86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551.42999999999995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687.99</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655.75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578.19000000000005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638.35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216.41</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208.47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193.85</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204.31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214.2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6"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6"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6"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6"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6"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6"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6"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6"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6"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6"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6"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6"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6"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6"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6"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6"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6"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6"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6"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6"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6"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6"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108.02</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127.75</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128.75</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134.43</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131.88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27.95</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23.68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23.5</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22.4</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22.88</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32.340000000000003</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32.99</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35.85</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35.99</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35.85</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41.97</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45.11</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46.79</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46.27</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46.4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6"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105.24</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105.71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105.06</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106.98</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103.06</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26.03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25.98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26.84</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26.08</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26.92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40.69</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40.67</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40.89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41.59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40.29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62.7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62.59</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61.76</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62.75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61.99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6"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6"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6"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6"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6"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6"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6"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6"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6"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6"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6"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6"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6"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6"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6"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6"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6"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6"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6"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6"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6"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6"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6"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6"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49.61</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50.43</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52.29</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54.3</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56.25</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13.53</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15.43</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15.82</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31.39</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31.39</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0.46</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0.08</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0.19</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6"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55.39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55.25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57.11</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57.57</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57.63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43.33</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44.05</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51.87</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52.33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0.52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0.28000000000000003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0.77</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0.24</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6"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6"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6"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6"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6"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6"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6"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w4mMSD7swBvjx4W5KD39kOkPz4Xvnzn7nldH6iv2PsFh0iREcfSptlNKudEJhZ/OSRc0ZZXifLDySIxnhBu6rg==" saltValue="VyLVR79+wttzYY/7LYcty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2.9"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109.67</v>
      </c>
      <c r="U6" s="52">
        <f>U7</f>
        <v>126.02</v>
      </c>
      <c r="V6" s="52">
        <f>V7</f>
        <v>124.85</v>
      </c>
      <c r="W6" s="52">
        <f>W7</f>
        <v>129.91</v>
      </c>
      <c r="X6" s="52">
        <f t="shared" si="3"/>
        <v>129.34</v>
      </c>
      <c r="Y6" s="52">
        <f t="shared" si="3"/>
        <v>116.37</v>
      </c>
      <c r="Z6" s="52">
        <f t="shared" si="3"/>
        <v>117.28</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51.91</v>
      </c>
      <c r="AN6" s="52">
        <f t="shared" si="3"/>
        <v>53.86</v>
      </c>
      <c r="AO6" s="50" t="str">
        <f>IF(AO7="-","【-】","【"&amp;SUBSTITUTE(TEXT(AO7,"#,##0.00"),"-","△")&amp;"】")</f>
        <v>【19.58】</v>
      </c>
      <c r="AP6" s="52">
        <f t="shared" si="3"/>
        <v>439.82</v>
      </c>
      <c r="AQ6" s="52">
        <f>AQ7</f>
        <v>345.74</v>
      </c>
      <c r="AR6" s="52">
        <f>AR7</f>
        <v>412.61</v>
      </c>
      <c r="AS6" s="52">
        <f>AS7</f>
        <v>794.83</v>
      </c>
      <c r="AT6" s="52">
        <f t="shared" si="3"/>
        <v>780.22</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0</v>
      </c>
      <c r="BB6" s="52">
        <f>BB7</f>
        <v>0</v>
      </c>
      <c r="BC6" s="52">
        <f>BC7</f>
        <v>0</v>
      </c>
      <c r="BD6" s="52">
        <f>BD7</f>
        <v>0</v>
      </c>
      <c r="BE6" s="52">
        <f t="shared" si="3"/>
        <v>0</v>
      </c>
      <c r="BF6" s="52">
        <f t="shared" si="3"/>
        <v>216.41</v>
      </c>
      <c r="BG6" s="52">
        <f t="shared" si="3"/>
        <v>208.47</v>
      </c>
      <c r="BH6" s="52">
        <f t="shared" si="3"/>
        <v>193.85</v>
      </c>
      <c r="BI6" s="52">
        <f t="shared" si="3"/>
        <v>204.31</v>
      </c>
      <c r="BJ6" s="52">
        <f t="shared" si="3"/>
        <v>214.2</v>
      </c>
      <c r="BK6" s="50" t="str">
        <f>IF(BK7="-","【-】","【"&amp;SUBSTITUTE(TEXT(BK7,"#,##0.00"),"-","△")&amp;"】")</f>
        <v>【238.21】</v>
      </c>
      <c r="BL6" s="52">
        <f t="shared" si="3"/>
        <v>108.02</v>
      </c>
      <c r="BM6" s="52">
        <f>BM7</f>
        <v>127.75</v>
      </c>
      <c r="BN6" s="52">
        <f>BN7</f>
        <v>128.75</v>
      </c>
      <c r="BO6" s="52">
        <f>BO7</f>
        <v>134.43</v>
      </c>
      <c r="BP6" s="52">
        <f t="shared" si="3"/>
        <v>131.88</v>
      </c>
      <c r="BQ6" s="52">
        <f t="shared" si="3"/>
        <v>105.24</v>
      </c>
      <c r="BR6" s="52">
        <f t="shared" si="3"/>
        <v>105.71</v>
      </c>
      <c r="BS6" s="52">
        <f t="shared" si="3"/>
        <v>105.06</v>
      </c>
      <c r="BT6" s="52">
        <f t="shared" si="3"/>
        <v>106.98</v>
      </c>
      <c r="BU6" s="52">
        <f t="shared" si="3"/>
        <v>103.06</v>
      </c>
      <c r="BV6" s="50" t="str">
        <f>IF(BV7="-","【-】","【"&amp;SUBSTITUTE(TEXT(BV7,"#,##0.00"),"-","△")&amp;"】")</f>
        <v>【113.30】</v>
      </c>
      <c r="BW6" s="52">
        <f t="shared" si="3"/>
        <v>27.95</v>
      </c>
      <c r="BX6" s="52">
        <f>BX7</f>
        <v>23.68</v>
      </c>
      <c r="BY6" s="52">
        <f>BY7</f>
        <v>23.5</v>
      </c>
      <c r="BZ6" s="52">
        <f>BZ7</f>
        <v>22.4</v>
      </c>
      <c r="CA6" s="52">
        <f t="shared" si="3"/>
        <v>22.88</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32.340000000000003</v>
      </c>
      <c r="CI6" s="52">
        <f>CI7</f>
        <v>32.99</v>
      </c>
      <c r="CJ6" s="52">
        <f>CJ7</f>
        <v>35.85</v>
      </c>
      <c r="CK6" s="52">
        <f>CK7</f>
        <v>35.99</v>
      </c>
      <c r="CL6" s="52">
        <f t="shared" si="5"/>
        <v>35.85</v>
      </c>
      <c r="CM6" s="52">
        <f t="shared" si="5"/>
        <v>40.69</v>
      </c>
      <c r="CN6" s="52">
        <f t="shared" si="5"/>
        <v>40.67</v>
      </c>
      <c r="CO6" s="52">
        <f t="shared" si="5"/>
        <v>40.89</v>
      </c>
      <c r="CP6" s="52">
        <f t="shared" si="5"/>
        <v>41.59</v>
      </c>
      <c r="CQ6" s="52">
        <f t="shared" si="5"/>
        <v>40.29</v>
      </c>
      <c r="CR6" s="50" t="str">
        <f>IF(CR7="-","【-】","【"&amp;SUBSTITUTE(TEXT(CR7,"#,##0.00"),"-","△")&amp;"】")</f>
        <v>【53.39】</v>
      </c>
      <c r="CS6" s="52">
        <f t="shared" ref="CS6:DB6" si="6">CS7</f>
        <v>41.97</v>
      </c>
      <c r="CT6" s="52">
        <f>CT7</f>
        <v>45.11</v>
      </c>
      <c r="CU6" s="52">
        <f>CU7</f>
        <v>46.79</v>
      </c>
      <c r="CV6" s="52">
        <f>CV7</f>
        <v>46.27</v>
      </c>
      <c r="CW6" s="52">
        <f t="shared" si="6"/>
        <v>46.4</v>
      </c>
      <c r="CX6" s="52">
        <f t="shared" si="6"/>
        <v>62.7</v>
      </c>
      <c r="CY6" s="52">
        <f t="shared" si="6"/>
        <v>62.59</v>
      </c>
      <c r="CZ6" s="52">
        <f t="shared" si="6"/>
        <v>61.76</v>
      </c>
      <c r="DA6" s="52">
        <f t="shared" si="6"/>
        <v>62.75</v>
      </c>
      <c r="DB6" s="52">
        <f t="shared" si="6"/>
        <v>61.99</v>
      </c>
      <c r="DC6" s="50" t="str">
        <f>IF(DC7="-","【-】","【"&amp;SUBSTITUTE(TEXT(DC7,"#,##0.00"),"-","△")&amp;"】")</f>
        <v>【76.89】</v>
      </c>
      <c r="DD6" s="52">
        <f t="shared" ref="DD6:DM6" si="7">DD7</f>
        <v>49.61</v>
      </c>
      <c r="DE6" s="52">
        <f>DE7</f>
        <v>50.43</v>
      </c>
      <c r="DF6" s="52">
        <f>DF7</f>
        <v>52.29</v>
      </c>
      <c r="DG6" s="52">
        <f>DG7</f>
        <v>54.3</v>
      </c>
      <c r="DH6" s="52">
        <f t="shared" si="7"/>
        <v>56.25</v>
      </c>
      <c r="DI6" s="52">
        <f t="shared" si="7"/>
        <v>55.39</v>
      </c>
      <c r="DJ6" s="52">
        <f t="shared" si="7"/>
        <v>55.25</v>
      </c>
      <c r="DK6" s="52">
        <f t="shared" si="7"/>
        <v>57.11</v>
      </c>
      <c r="DL6" s="52">
        <f t="shared" si="7"/>
        <v>57.57</v>
      </c>
      <c r="DM6" s="52">
        <f t="shared" si="7"/>
        <v>57.63</v>
      </c>
      <c r="DN6" s="50" t="str">
        <f>IF(DN7="-","【-】","【"&amp;SUBSTITUTE(TEXT(DN7,"#,##0.00"),"-","△")&amp;"】")</f>
        <v>【59.52】</v>
      </c>
      <c r="DO6" s="52">
        <f t="shared" ref="DO6:DX6" si="8">DO7</f>
        <v>13.53</v>
      </c>
      <c r="DP6" s="52">
        <f>DP7</f>
        <v>15.43</v>
      </c>
      <c r="DQ6" s="52">
        <f>DQ7</f>
        <v>15.82</v>
      </c>
      <c r="DR6" s="52">
        <f>DR7</f>
        <v>31.39</v>
      </c>
      <c r="DS6" s="52">
        <f t="shared" si="8"/>
        <v>31.39</v>
      </c>
      <c r="DT6" s="52">
        <f t="shared" si="8"/>
        <v>43.33</v>
      </c>
      <c r="DU6" s="52">
        <f t="shared" si="8"/>
        <v>44.05</v>
      </c>
      <c r="DV6" s="52">
        <f t="shared" si="8"/>
        <v>51.87</v>
      </c>
      <c r="DW6" s="52">
        <f t="shared" si="8"/>
        <v>52.33</v>
      </c>
      <c r="DX6" s="52">
        <f t="shared" si="8"/>
        <v>52.35</v>
      </c>
      <c r="DY6" s="50" t="str">
        <f>IF(DY7="-","【-】","【"&amp;SUBSTITUTE(TEXT(DY7,"#,##0.00"),"-","△")&amp;"】")</f>
        <v>【49.06】</v>
      </c>
      <c r="DZ6" s="52">
        <f t="shared" ref="DZ6:EI6" si="9">DZ7</f>
        <v>0.46</v>
      </c>
      <c r="EA6" s="52">
        <f>EA7</f>
        <v>0.08</v>
      </c>
      <c r="EB6" s="52">
        <f>EB7</f>
        <v>0.19</v>
      </c>
      <c r="EC6" s="52">
        <f>EC7</f>
        <v>0</v>
      </c>
      <c r="ED6" s="52">
        <f t="shared" si="9"/>
        <v>0</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x14ac:dyDescent="0.15">
      <c r="A7"/>
      <c r="B7" s="54" t="s">
        <v>86</v>
      </c>
      <c r="C7" s="54" t="s">
        <v>87</v>
      </c>
      <c r="D7" s="54" t="s">
        <v>88</v>
      </c>
      <c r="E7" s="54" t="s">
        <v>89</v>
      </c>
      <c r="F7" s="54" t="s">
        <v>90</v>
      </c>
      <c r="G7" s="54" t="s">
        <v>91</v>
      </c>
      <c r="H7" s="54" t="s">
        <v>92</v>
      </c>
      <c r="I7" s="54" t="s">
        <v>93</v>
      </c>
      <c r="J7" s="54" t="s">
        <v>94</v>
      </c>
      <c r="K7" s="55">
        <v>92500</v>
      </c>
      <c r="L7" s="54" t="s">
        <v>95</v>
      </c>
      <c r="M7" s="55">
        <v>3</v>
      </c>
      <c r="N7" s="55">
        <v>33157</v>
      </c>
      <c r="O7" s="56" t="s">
        <v>96</v>
      </c>
      <c r="P7" s="56">
        <v>88.1</v>
      </c>
      <c r="Q7" s="55">
        <v>59</v>
      </c>
      <c r="R7" s="55">
        <v>42917</v>
      </c>
      <c r="S7" s="54" t="s">
        <v>97</v>
      </c>
      <c r="T7" s="57">
        <v>109.67</v>
      </c>
      <c r="U7" s="57">
        <v>126.02</v>
      </c>
      <c r="V7" s="57">
        <v>124.85</v>
      </c>
      <c r="W7" s="57">
        <v>129.91</v>
      </c>
      <c r="X7" s="57">
        <v>129.34</v>
      </c>
      <c r="Y7" s="57">
        <v>116.37</v>
      </c>
      <c r="Z7" s="57">
        <v>117.28</v>
      </c>
      <c r="AA7" s="57">
        <v>116.96</v>
      </c>
      <c r="AB7" s="57">
        <v>117.47</v>
      </c>
      <c r="AC7" s="58">
        <v>115.38</v>
      </c>
      <c r="AD7" s="57">
        <v>118.49</v>
      </c>
      <c r="AE7" s="57">
        <v>0</v>
      </c>
      <c r="AF7" s="57">
        <v>0</v>
      </c>
      <c r="AG7" s="57">
        <v>0</v>
      </c>
      <c r="AH7" s="57">
        <v>0</v>
      </c>
      <c r="AI7" s="57">
        <v>0</v>
      </c>
      <c r="AJ7" s="57">
        <v>52.25</v>
      </c>
      <c r="AK7" s="57">
        <v>53.3</v>
      </c>
      <c r="AL7" s="57">
        <v>50.25</v>
      </c>
      <c r="AM7" s="57">
        <v>51.91</v>
      </c>
      <c r="AN7" s="57">
        <v>53.86</v>
      </c>
      <c r="AO7" s="57">
        <v>19.579999999999998</v>
      </c>
      <c r="AP7" s="57">
        <v>439.82</v>
      </c>
      <c r="AQ7" s="57">
        <v>345.74</v>
      </c>
      <c r="AR7" s="57">
        <v>412.61</v>
      </c>
      <c r="AS7" s="57">
        <v>794.83</v>
      </c>
      <c r="AT7" s="57">
        <v>780.22</v>
      </c>
      <c r="AU7" s="57">
        <v>551.42999999999995</v>
      </c>
      <c r="AV7" s="57">
        <v>687.99</v>
      </c>
      <c r="AW7" s="57">
        <v>655.75</v>
      </c>
      <c r="AX7" s="57">
        <v>578.19000000000005</v>
      </c>
      <c r="AY7" s="57">
        <v>638.35</v>
      </c>
      <c r="AZ7" s="57">
        <v>436.32</v>
      </c>
      <c r="BA7" s="57">
        <v>0</v>
      </c>
      <c r="BB7" s="57">
        <v>0</v>
      </c>
      <c r="BC7" s="57">
        <v>0</v>
      </c>
      <c r="BD7" s="57">
        <v>0</v>
      </c>
      <c r="BE7" s="57">
        <v>0</v>
      </c>
      <c r="BF7" s="57">
        <v>216.41</v>
      </c>
      <c r="BG7" s="57">
        <v>208.47</v>
      </c>
      <c r="BH7" s="57">
        <v>193.85</v>
      </c>
      <c r="BI7" s="57">
        <v>204.31</v>
      </c>
      <c r="BJ7" s="57">
        <v>214.2</v>
      </c>
      <c r="BK7" s="57">
        <v>238.21</v>
      </c>
      <c r="BL7" s="57">
        <v>108.02</v>
      </c>
      <c r="BM7" s="57">
        <v>127.75</v>
      </c>
      <c r="BN7" s="57">
        <v>128.75</v>
      </c>
      <c r="BO7" s="57">
        <v>134.43</v>
      </c>
      <c r="BP7" s="57">
        <v>131.88</v>
      </c>
      <c r="BQ7" s="57">
        <v>105.24</v>
      </c>
      <c r="BR7" s="57">
        <v>105.71</v>
      </c>
      <c r="BS7" s="57">
        <v>105.06</v>
      </c>
      <c r="BT7" s="57">
        <v>106.98</v>
      </c>
      <c r="BU7" s="57">
        <v>103.06</v>
      </c>
      <c r="BV7" s="57">
        <v>113.3</v>
      </c>
      <c r="BW7" s="57">
        <v>27.95</v>
      </c>
      <c r="BX7" s="57">
        <v>23.68</v>
      </c>
      <c r="BY7" s="57">
        <v>23.5</v>
      </c>
      <c r="BZ7" s="57">
        <v>22.4</v>
      </c>
      <c r="CA7" s="57">
        <v>22.88</v>
      </c>
      <c r="CB7" s="57">
        <v>26.03</v>
      </c>
      <c r="CC7" s="57">
        <v>25.98</v>
      </c>
      <c r="CD7" s="57">
        <v>26.84</v>
      </c>
      <c r="CE7" s="57">
        <v>26.08</v>
      </c>
      <c r="CF7" s="57">
        <v>26.92</v>
      </c>
      <c r="CG7" s="57">
        <v>18.87</v>
      </c>
      <c r="CH7" s="57">
        <v>32.340000000000003</v>
      </c>
      <c r="CI7" s="57">
        <v>32.99</v>
      </c>
      <c r="CJ7" s="57">
        <v>35.85</v>
      </c>
      <c r="CK7" s="57">
        <v>35.99</v>
      </c>
      <c r="CL7" s="57">
        <v>35.85</v>
      </c>
      <c r="CM7" s="57">
        <v>40.69</v>
      </c>
      <c r="CN7" s="57">
        <v>40.67</v>
      </c>
      <c r="CO7" s="57">
        <v>40.89</v>
      </c>
      <c r="CP7" s="57">
        <v>41.59</v>
      </c>
      <c r="CQ7" s="57">
        <v>40.29</v>
      </c>
      <c r="CR7" s="57">
        <v>53.39</v>
      </c>
      <c r="CS7" s="57">
        <v>41.97</v>
      </c>
      <c r="CT7" s="57">
        <v>45.11</v>
      </c>
      <c r="CU7" s="57">
        <v>46.79</v>
      </c>
      <c r="CV7" s="57">
        <v>46.27</v>
      </c>
      <c r="CW7" s="57">
        <v>46.4</v>
      </c>
      <c r="CX7" s="57">
        <v>62.7</v>
      </c>
      <c r="CY7" s="57">
        <v>62.59</v>
      </c>
      <c r="CZ7" s="57">
        <v>61.76</v>
      </c>
      <c r="DA7" s="57">
        <v>62.75</v>
      </c>
      <c r="DB7" s="57">
        <v>61.99</v>
      </c>
      <c r="DC7" s="57">
        <v>76.89</v>
      </c>
      <c r="DD7" s="57">
        <v>49.61</v>
      </c>
      <c r="DE7" s="57">
        <v>50.43</v>
      </c>
      <c r="DF7" s="57">
        <v>52.29</v>
      </c>
      <c r="DG7" s="57">
        <v>54.3</v>
      </c>
      <c r="DH7" s="57">
        <v>56.25</v>
      </c>
      <c r="DI7" s="57">
        <v>55.39</v>
      </c>
      <c r="DJ7" s="57">
        <v>55.25</v>
      </c>
      <c r="DK7" s="57">
        <v>57.11</v>
      </c>
      <c r="DL7" s="57">
        <v>57.57</v>
      </c>
      <c r="DM7" s="57">
        <v>57.63</v>
      </c>
      <c r="DN7" s="57">
        <v>59.52</v>
      </c>
      <c r="DO7" s="57">
        <v>13.53</v>
      </c>
      <c r="DP7" s="57">
        <v>15.43</v>
      </c>
      <c r="DQ7" s="57">
        <v>15.82</v>
      </c>
      <c r="DR7" s="57">
        <v>31.39</v>
      </c>
      <c r="DS7" s="57">
        <v>31.39</v>
      </c>
      <c r="DT7" s="57">
        <v>43.33</v>
      </c>
      <c r="DU7" s="57">
        <v>44.05</v>
      </c>
      <c r="DV7" s="57">
        <v>51.87</v>
      </c>
      <c r="DW7" s="57">
        <v>52.33</v>
      </c>
      <c r="DX7" s="57">
        <v>52.35</v>
      </c>
      <c r="DY7" s="57">
        <v>49.06</v>
      </c>
      <c r="DZ7" s="57">
        <v>0.46</v>
      </c>
      <c r="EA7" s="57">
        <v>0.08</v>
      </c>
      <c r="EB7" s="57">
        <v>0.19</v>
      </c>
      <c r="EC7" s="57">
        <v>0</v>
      </c>
      <c r="ED7" s="57">
        <v>0</v>
      </c>
      <c r="EE7" s="57">
        <v>0.52</v>
      </c>
      <c r="EF7" s="57">
        <v>1.3</v>
      </c>
      <c r="EG7" s="57">
        <v>0.28000000000000003</v>
      </c>
      <c r="EH7" s="57">
        <v>0.77</v>
      </c>
      <c r="EI7" s="57">
        <v>0.24</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109.67</v>
      </c>
      <c r="V11" s="65">
        <f>IF(U6="-",NA(),U6)</f>
        <v>126.02</v>
      </c>
      <c r="W11" s="65">
        <f>IF(V6="-",NA(),V6)</f>
        <v>124.85</v>
      </c>
      <c r="X11" s="65">
        <f>IF(W6="-",NA(),W6)</f>
        <v>129.91</v>
      </c>
      <c r="Y11" s="65">
        <f>IF(X6="-",NA(),X6)</f>
        <v>129.34</v>
      </c>
      <c r="AE11" s="64" t="s">
        <v>23</v>
      </c>
      <c r="AF11" s="65">
        <f>IF(AE6="-",NA(),AE6)</f>
        <v>0</v>
      </c>
      <c r="AG11" s="65">
        <f>IF(AF6="-",NA(),AF6)</f>
        <v>0</v>
      </c>
      <c r="AH11" s="65">
        <f>IF(AG6="-",NA(),AG6)</f>
        <v>0</v>
      </c>
      <c r="AI11" s="65">
        <f>IF(AH6="-",NA(),AH6)</f>
        <v>0</v>
      </c>
      <c r="AJ11" s="65">
        <f>IF(AI6="-",NA(),AI6)</f>
        <v>0</v>
      </c>
      <c r="AP11" s="64" t="s">
        <v>23</v>
      </c>
      <c r="AQ11" s="65">
        <f>IF(AP6="-",NA(),AP6)</f>
        <v>439.82</v>
      </c>
      <c r="AR11" s="65">
        <f>IF(AQ6="-",NA(),AQ6)</f>
        <v>345.74</v>
      </c>
      <c r="AS11" s="65">
        <f>IF(AR6="-",NA(),AR6)</f>
        <v>412.61</v>
      </c>
      <c r="AT11" s="65">
        <f>IF(AS6="-",NA(),AS6)</f>
        <v>794.83</v>
      </c>
      <c r="AU11" s="65">
        <f>IF(AT6="-",NA(),AT6)</f>
        <v>780.22</v>
      </c>
      <c r="BA11" s="64" t="s">
        <v>23</v>
      </c>
      <c r="BB11" s="65">
        <f>IF(BA6="-",NA(),BA6)</f>
        <v>0</v>
      </c>
      <c r="BC11" s="65">
        <f>IF(BB6="-",NA(),BB6)</f>
        <v>0</v>
      </c>
      <c r="BD11" s="65">
        <f>IF(BC6="-",NA(),BC6)</f>
        <v>0</v>
      </c>
      <c r="BE11" s="65">
        <f>IF(BD6="-",NA(),BD6)</f>
        <v>0</v>
      </c>
      <c r="BF11" s="65">
        <f>IF(BE6="-",NA(),BE6)</f>
        <v>0</v>
      </c>
      <c r="BL11" s="64" t="s">
        <v>23</v>
      </c>
      <c r="BM11" s="65">
        <f>IF(BL6="-",NA(),BL6)</f>
        <v>108.02</v>
      </c>
      <c r="BN11" s="65">
        <f>IF(BM6="-",NA(),BM6)</f>
        <v>127.75</v>
      </c>
      <c r="BO11" s="65">
        <f>IF(BN6="-",NA(),BN6)</f>
        <v>128.75</v>
      </c>
      <c r="BP11" s="65">
        <f>IF(BO6="-",NA(),BO6)</f>
        <v>134.43</v>
      </c>
      <c r="BQ11" s="65">
        <f>IF(BP6="-",NA(),BP6)</f>
        <v>131.88</v>
      </c>
      <c r="BW11" s="64" t="s">
        <v>23</v>
      </c>
      <c r="BX11" s="65">
        <f>IF(BW6="-",NA(),BW6)</f>
        <v>27.95</v>
      </c>
      <c r="BY11" s="65">
        <f>IF(BX6="-",NA(),BX6)</f>
        <v>23.68</v>
      </c>
      <c r="BZ11" s="65">
        <f>IF(BY6="-",NA(),BY6)</f>
        <v>23.5</v>
      </c>
      <c r="CA11" s="65">
        <f>IF(BZ6="-",NA(),BZ6)</f>
        <v>22.4</v>
      </c>
      <c r="CB11" s="65">
        <f>IF(CA6="-",NA(),CA6)</f>
        <v>22.88</v>
      </c>
      <c r="CH11" s="64" t="s">
        <v>23</v>
      </c>
      <c r="CI11" s="65">
        <f>IF(CH6="-",NA(),CH6)</f>
        <v>32.340000000000003</v>
      </c>
      <c r="CJ11" s="65">
        <f>IF(CI6="-",NA(),CI6)</f>
        <v>32.99</v>
      </c>
      <c r="CK11" s="65">
        <f>IF(CJ6="-",NA(),CJ6)</f>
        <v>35.85</v>
      </c>
      <c r="CL11" s="65">
        <f>IF(CK6="-",NA(),CK6)</f>
        <v>35.99</v>
      </c>
      <c r="CM11" s="65">
        <f>IF(CL6="-",NA(),CL6)</f>
        <v>35.85</v>
      </c>
      <c r="CS11" s="64" t="s">
        <v>23</v>
      </c>
      <c r="CT11" s="65">
        <f>IF(CS6="-",NA(),CS6)</f>
        <v>41.97</v>
      </c>
      <c r="CU11" s="65">
        <f>IF(CT6="-",NA(),CT6)</f>
        <v>45.11</v>
      </c>
      <c r="CV11" s="65">
        <f>IF(CU6="-",NA(),CU6)</f>
        <v>46.79</v>
      </c>
      <c r="CW11" s="65">
        <f>IF(CV6="-",NA(),CV6)</f>
        <v>46.27</v>
      </c>
      <c r="CX11" s="65">
        <f>IF(CW6="-",NA(),CW6)</f>
        <v>46.4</v>
      </c>
      <c r="DD11" s="64" t="s">
        <v>23</v>
      </c>
      <c r="DE11" s="65">
        <f>IF(DD6="-",NA(),DD6)</f>
        <v>49.61</v>
      </c>
      <c r="DF11" s="65">
        <f>IF(DE6="-",NA(),DE6)</f>
        <v>50.43</v>
      </c>
      <c r="DG11" s="65">
        <f>IF(DF6="-",NA(),DF6)</f>
        <v>52.29</v>
      </c>
      <c r="DH11" s="65">
        <f>IF(DG6="-",NA(),DG6)</f>
        <v>54.3</v>
      </c>
      <c r="DI11" s="65">
        <f>IF(DH6="-",NA(),DH6)</f>
        <v>56.25</v>
      </c>
      <c r="DO11" s="64" t="s">
        <v>23</v>
      </c>
      <c r="DP11" s="65">
        <f>IF(DO6="-",NA(),DO6)</f>
        <v>13.53</v>
      </c>
      <c r="DQ11" s="65">
        <f>IF(DP6="-",NA(),DP6)</f>
        <v>15.43</v>
      </c>
      <c r="DR11" s="65">
        <f>IF(DQ6="-",NA(),DQ6)</f>
        <v>15.82</v>
      </c>
      <c r="DS11" s="65">
        <f>IF(DR6="-",NA(),DR6)</f>
        <v>31.39</v>
      </c>
      <c r="DT11" s="65">
        <f>IF(DS6="-",NA(),DS6)</f>
        <v>31.39</v>
      </c>
      <c r="DZ11" s="64" t="s">
        <v>23</v>
      </c>
      <c r="EA11" s="65">
        <f>IF(DZ6="-",NA(),DZ6)</f>
        <v>0.46</v>
      </c>
      <c r="EB11" s="65">
        <f>IF(EA6="-",NA(),EA6)</f>
        <v>0.08</v>
      </c>
      <c r="EC11" s="65">
        <f>IF(EB6="-",NA(),EB6)</f>
        <v>0.19</v>
      </c>
      <c r="ED11" s="65">
        <f>IF(EC6="-",NA(),EC6)</f>
        <v>0</v>
      </c>
      <c r="EE11" s="65">
        <f>IF(ED6="-",NA(),ED6)</f>
        <v>0</v>
      </c>
    </row>
    <row r="12" spans="1:140" x14ac:dyDescent="0.15">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2022-02-07T08:09:51Z</cp:lastPrinted>
  <dcterms:created xsi:type="dcterms:W3CDTF">2021-12-03T08:58:45Z</dcterms:created>
  <dcterms:modified xsi:type="dcterms:W3CDTF">2022-02-07T08:21:30Z</dcterms:modified>
  <cp:category/>
</cp:coreProperties>
</file>