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理\経理G_共有\予算・決算関係\決算\R2年度決算資料\総務省経営比較分析表\03_提出\"/>
    </mc:Choice>
  </mc:AlternateContent>
  <workbookProtection workbookAlgorithmName="SHA-512" workbookHashValue="HfYc2VEw0fMuaQHOUQk2A+0q8aKNhvrdgBiXR+Q/dZIaA+kBUkMbKyZD9Zk6QmTpVCXMwU61ZIZEuZ/Kj5fLPQ==" workbookSaltValue="WfHyJXR+g/WTG3hKmnXwZg=="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<sst xmlns="http://schemas.openxmlformats.org/spreadsheetml/2006/main" count="228" uniqueCount="115">
  <si>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</si>
  <si>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</si>
  <si>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</si>
  <si>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</si>
  <si>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</si>
  <si>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</si>
  <si>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</si>
  <si>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</si>
  <si>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</si>
  <si>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</si>
  <si>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</si>
  <si>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</si>
  <si>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</si>
  <si>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</si>
  <si>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</si>
  <si>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</si>
  <si>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</si>
  <si>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</si>
  <si>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</si>
  <si>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</si>
  <si>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</si>
  <si>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</si>
  <si>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</si>
  <si>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</si>
  <si>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</si>
  <si>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</si>
  <si>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</si>
  <si>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</si>
  <si>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</si>
  <si>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</si>
  <si>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</si>
  <si>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</si>
  <si>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</si>
  <si>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</si>
  <si>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</si>
  <si>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</si>
  <si>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</si>
  <si>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</si>
  <si>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</si>
  <si>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</si>
  <si>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</si>
  <si>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</si>
  <si>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</si>
  <si>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</si>
  <si>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</si>
  <si>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</si>
  <si>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</si>
  <si>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</si>
  <si>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</si>
  <si>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</si>
  <si>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</si>
  <si>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</si>
  <si>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</si>
  <si>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</si>
  <si>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</si>
  <si>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</si>
  <si>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</si>
  <si>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</si>
  <si>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</si>
  <si>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</si>
  <si>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</si>
  <si>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</si>
  <si>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</si>
  <si>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</si>
  <si>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</si>
  <si>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</si>
  <si>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</si>
  <si>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</si>
  <si>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</si>
  <si>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</si>
  <si>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</si>
  <si>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</si>
  <si>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</si>
  <si>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</si>
  <si>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</si>
  <si>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</si>
  <si>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</si>
  <si>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</si>
  <si>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</si>
  <si>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</si>
  <si>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</si>
  <si>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</si>
  <si>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</si>
  <si>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</si>
  <si>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</si>
  <si>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</si>
  <si>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</si>
  <si>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</si>
  <si>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</si>
  <si>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</si>
  <si>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</si>
  <si>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</si>
  <si>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</si>
  <si>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</si>
  <si>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</si>
  <si>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</si>
  <si>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</si>
  <si>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</si>
  <si>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</si>
  <si>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</si>
  <si>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</si>
  <si>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</si>
  <si>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</si>
  <si>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</si>
  <si>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</si>
  <si>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</si>
  <si>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</si>
  <si>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</si>
  <si>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</si>
  <si>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</si>
  <si>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</si>
  <si>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</si>
  <si>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＜健全性＞　
　「①経常収支比率」は、過去5年間とも100％を上回り、経常収益で経常費用を賄うことができており、かつ、累積欠損金も生じていないことから、健全経営である。
　「③流動比率」は、過去5年間とも200％を上回っており、短期債務に対する支払能力は健全である。
  「④企業債残高対給水収益比率」は、過去5年間とも企業債の着実な償還により企業債残高が減少し、類似団体平均と同等規模で推移している。
  「⑤料金回収率」は、過去5年間とも100％を上回り、給水に係る費用を給水収益で賄うことができている。なお、類似団体平均を上回って推移しているが、これは将来の投資財源の確保も踏まえた料金設定によるものである。
  「⑥給水原価」は、類似団体平均を上回って推移しているが、これは可住地面積が広く投資効率が悪いこと及び開発費用のかかるダム等で水源を確保していることから、資本費（減価償却費及び企業債利息）が高くなっていることが要因である。
＜効率性＞
  「⑦施設利用率」は、類似団体平均を上回って推移しているが、さらなる利用率の向上への取り組みのほか、水需要の動向を的確に捉えた施設規模の見直しを検討していく必要がある。
　「⑧有収率」は、過去5年間とも高い数値で推移し、施設の稼働がおおよそ収益に結びついている。</t>
    <rPh sb="1" eb="4">
      <t>ケンゼンセイ</t>
    </rPh>
    <rPh sb="423" eb="426">
      <t>コウリツセイ</t>
    </rPh>
    <rPh sb="532" eb="534">
      <t>スウチ</t>
    </rPh>
    <phoneticPr fontId="4"/>
  </si>
  <si>
    <t>　「①有形固定資産減価償却率」は、類似団体平均と同等規模で推移しており、概ね平均的な老朽化の状況である。主要施設別では、建物が49.13％、構築物が48.05％、機械及び装置が69.89％となっている。
　管路は、法定耐用年数に達していないものが多く、「②管路経年化率」、「③管路更新率」ともに類似団体平均に比べて低い数値を推移しているが、法定耐用年数の到達時期等を捉え、耐震化と併せた計画的な更新を進めていく必要がある。</t>
    <rPh sb="21" eb="23">
      <t>ヘイキン</t>
    </rPh>
    <rPh sb="24" eb="28">
      <t>ドウトウキボ</t>
    </rPh>
    <rPh sb="36" eb="37">
      <t>オオム</t>
    </rPh>
    <rPh sb="38" eb="41">
      <t>ヘイキンテキ</t>
    </rPh>
    <rPh sb="42" eb="45">
      <t>ロウキュウカ</t>
    </rPh>
    <rPh sb="46" eb="48">
      <t>ジョウキョウ</t>
    </rPh>
    <rPh sb="151" eb="153">
      <t>ヘイキン</t>
    </rPh>
    <phoneticPr fontId="4"/>
  </si>
  <si>
    <t>　各経営指標の状況から良好な経営状況といえる。
　しかし、今後、人口減少による水需要の減少、水道施設の老朽化による更新費用の増加や災害等に備えた危機管理対策など、経営環境は厳しさを増していく。
　このため、平成30年3月に改定した「企業局経営戦略」に基づき、計画的な事業運営、効率的な管理運営、財政基盤の強化、需要に応じた事業展開など、計画的かつ効率的な経営を推進していく。
※「企業局経営戦略」掲載ＵＲＬ
https://www.kigyou.pref.ibaraki.jp/page/page000009.html</t>
    <rPh sb="57" eb="59">
      <t>コウシン</t>
    </rPh>
    <rPh sb="59" eb="61">
      <t>ヒヨウ</t>
    </rPh>
    <rPh sb="62" eb="64">
      <t>ゾウカ</t>
    </rPh>
    <rPh sb="81" eb="85">
      <t>ケイエイカンキョウ</t>
    </rPh>
    <rPh sb="86" eb="87">
      <t>キビ</t>
    </rPh>
    <rPh sb="90" eb="91">
      <t>マ</t>
    </rPh>
    <rPh sb="168" eb="171">
      <t>ケイカクテキ</t>
    </rPh>
    <rPh sb="173" eb="176">
      <t>コウリツテキ</t>
    </rPh>
    <rPh sb="177" eb="179">
      <t>ケイエイ</t>
    </rPh>
    <rPh sb="180" eb="182">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</si>
</sst>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0.04</c:v>
                </c:pt>
                <c:pt idx="1">
                  <c:v>0</c:v>
                </c:pt>
                <c:pt idx="2">
                  <c:v>0</c:v>
                </c:pt>
                <c:pt idx="3">
                  <c:v>0</c:v>
                </c:pt>
                <c:pt idx="4" formatCode="#,##0.00;&quot;△&quot;#,##0.00;&quot;-&quot;">
                  <c:v>0.01</c:v>
                </c:pt>
              </c:numCache>
            </c:numRef>
          </c:val>
          <c:extLst>
            <c:ext xmlns:c16="http://schemas.microsoft.com/office/drawing/2014/chart" uri="{C3380CC4-5D6E-409C-BE32-E72D297353CC}">
              <c16:uniqueId val="{00000000-4CBD-40E0-9129-40671A36B18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4CBD-40E0-9129-40671A36B18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65.31</c:v>
                </c:pt>
                <c:pt idx="1">
                  <c:v>66.849999999999994</c:v>
                </c:pt>
                <c:pt idx="2">
                  <c:v>67.56</c:v>
                </c:pt>
                <c:pt idx="3">
                  <c:v>67.39</c:v>
                </c:pt>
                <c:pt idx="4">
                  <c:v>69.02</c:v>
                </c:pt>
              </c:numCache>
            </c:numRef>
          </c:val>
          <c:extLst>
            <c:ext xmlns:c16="http://schemas.microsoft.com/office/drawing/2014/chart" uri="{C3380CC4-5D6E-409C-BE32-E72D297353CC}">
              <c16:uniqueId val="{00000000-6410-4221-B60C-567CA053A8E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6410-4221-B60C-567CA053A8E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97.9</c:v>
                </c:pt>
                <c:pt idx="1">
                  <c:v>98.32</c:v>
                </c:pt>
                <c:pt idx="2">
                  <c:v>98.24</c:v>
                </c:pt>
                <c:pt idx="3">
                  <c:v>98.53</c:v>
                </c:pt>
                <c:pt idx="4">
                  <c:v>98.23</c:v>
                </c:pt>
              </c:numCache>
            </c:numRef>
          </c:val>
          <c:extLst>
            <c:ext xmlns:c16="http://schemas.microsoft.com/office/drawing/2014/chart" uri="{C3380CC4-5D6E-409C-BE32-E72D297353CC}">
              <c16:uniqueId val="{00000000-A2F2-4C21-A83C-A2F2A58F699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A2F2-4C21-A83C-A2F2A58F699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125.87</c:v>
                </c:pt>
                <c:pt idx="1">
                  <c:v>119.66</c:v>
                </c:pt>
                <c:pt idx="2">
                  <c:v>118.17</c:v>
                </c:pt>
                <c:pt idx="3">
                  <c:v>118.25</c:v>
                </c:pt>
                <c:pt idx="4">
                  <c:v>119.65</c:v>
                </c:pt>
              </c:numCache>
            </c:numRef>
          </c:val>
          <c:extLst>
            <c:ext xmlns:c16="http://schemas.microsoft.com/office/drawing/2014/chart" uri="{C3380CC4-5D6E-409C-BE32-E72D297353CC}">
              <c16:uniqueId val="{00000000-B718-4CDF-A198-C38C1CF39C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B718-4CDF-A198-C38C1CF39C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51.42</c:v>
                </c:pt>
                <c:pt idx="1">
                  <c:v>52.47</c:v>
                </c:pt>
                <c:pt idx="2">
                  <c:v>53.66</c:v>
                </c:pt>
                <c:pt idx="3">
                  <c:v>53.75</c:v>
                </c:pt>
                <c:pt idx="4">
                  <c:v>55.44</c:v>
                </c:pt>
              </c:numCache>
            </c:numRef>
          </c:val>
          <c:extLst>
            <c:ext xmlns:c16="http://schemas.microsoft.com/office/drawing/2014/chart" uri="{C3380CC4-5D6E-409C-BE32-E72D297353CC}">
              <c16:uniqueId val="{00000000-D2E8-4367-811A-49E535A6EA7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D2E8-4367-811A-49E535A6EA7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6.7</c:v>
                </c:pt>
                <c:pt idx="1">
                  <c:v>6.72</c:v>
                </c:pt>
                <c:pt idx="2">
                  <c:v>6.89</c:v>
                </c:pt>
                <c:pt idx="3">
                  <c:v>8.32</c:v>
                </c:pt>
                <c:pt idx="4">
                  <c:v>11.26</c:v>
                </c:pt>
              </c:numCache>
            </c:numRef>
          </c:val>
          <c:extLst>
            <c:ext xmlns:c16="http://schemas.microsoft.com/office/drawing/2014/chart" uri="{C3380CC4-5D6E-409C-BE32-E72D297353CC}">
              <c16:uniqueId val="{00000000-155C-4F21-A411-55175EDF824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155C-4F21-A411-55175EDF824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55-4270-B2EE-BF4D1D7651A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C955-4270-B2EE-BF4D1D7651A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312.72000000000003</c:v>
                </c:pt>
                <c:pt idx="1">
                  <c:v>304.95</c:v>
                </c:pt>
                <c:pt idx="2">
                  <c:v>310.77999999999997</c:v>
                </c:pt>
                <c:pt idx="3">
                  <c:v>287.18</c:v>
                </c:pt>
                <c:pt idx="4">
                  <c:v>361.03</c:v>
                </c:pt>
              </c:numCache>
            </c:numRef>
          </c:val>
          <c:extLst>
            <c:ext xmlns:c16="http://schemas.microsoft.com/office/drawing/2014/chart" uri="{C3380CC4-5D6E-409C-BE32-E72D297353CC}">
              <c16:uniqueId val="{00000000-97EC-444C-9D01-D98F1CFF8DD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97EC-444C-9D01-D98F1CFF8DD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307.76</c:v>
                </c:pt>
                <c:pt idx="1">
                  <c:v>298.8</c:v>
                </c:pt>
                <c:pt idx="2">
                  <c:v>289.14999999999998</c:v>
                </c:pt>
                <c:pt idx="3">
                  <c:v>285.82</c:v>
                </c:pt>
                <c:pt idx="4">
                  <c:v>269.27</c:v>
                </c:pt>
              </c:numCache>
            </c:numRef>
          </c:val>
          <c:extLst>
            <c:ext xmlns:c16="http://schemas.microsoft.com/office/drawing/2014/chart" uri="{C3380CC4-5D6E-409C-BE32-E72D297353CC}">
              <c16:uniqueId val="{00000000-AD40-454E-8975-0E23D3E40FF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AD40-454E-8975-0E23D3E40FF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127.6</c:v>
                </c:pt>
                <c:pt idx="1">
                  <c:v>120.6</c:v>
                </c:pt>
                <c:pt idx="2">
                  <c:v>119.17</c:v>
                </c:pt>
                <c:pt idx="3">
                  <c:v>119.25</c:v>
                </c:pt>
                <c:pt idx="4">
                  <c:v>120.55</c:v>
                </c:pt>
              </c:numCache>
            </c:numRef>
          </c:val>
          <c:extLst>
            <c:ext xmlns:c16="http://schemas.microsoft.com/office/drawing/2014/chart" uri="{C3380CC4-5D6E-409C-BE32-E72D297353CC}">
              <c16:uniqueId val="{00000000-1B16-4B3E-B579-886EC40751A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1B16-4B3E-B579-886EC40751A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93.25</c:v>
                </c:pt>
                <c:pt idx="1">
                  <c:v>95.67</c:v>
                </c:pt>
                <c:pt idx="2">
                  <c:v>96.31</c:v>
                </c:pt>
                <c:pt idx="3">
                  <c:v>95.99</c:v>
                </c:pt>
                <c:pt idx="4">
                  <c:v>94</c:v>
                </c:pt>
              </c:numCache>
            </c:numRef>
          </c:val>
          <c:extLst>
            <c:ext xmlns:c16="http://schemas.microsoft.com/office/drawing/2014/chart" uri="{C3380CC4-5D6E-409C-BE32-E72D297353CC}">
              <c16:uniqueId val="{00000000-DB91-4CFA-8454-FC0F1480B67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DB91-4CFA-8454-FC0F1480B67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X5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
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
データ!H6</f>
        <v>
茨城県</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
1</v>
      </c>
      <c r="C7" s="77"/>
      <c r="D7" s="77"/>
      <c r="E7" s="77"/>
      <c r="F7" s="77"/>
      <c r="G7" s="77"/>
      <c r="H7" s="77"/>
      <c r="I7" s="76" t="s">
        <v>
2</v>
      </c>
      <c r="J7" s="77"/>
      <c r="K7" s="77"/>
      <c r="L7" s="77"/>
      <c r="M7" s="77"/>
      <c r="N7" s="77"/>
      <c r="O7" s="78"/>
      <c r="P7" s="79" t="s">
        <v>
3</v>
      </c>
      <c r="Q7" s="79"/>
      <c r="R7" s="79"/>
      <c r="S7" s="79"/>
      <c r="T7" s="79"/>
      <c r="U7" s="79"/>
      <c r="V7" s="79"/>
      <c r="W7" s="79" t="s">
        <v>
4</v>
      </c>
      <c r="X7" s="79"/>
      <c r="Y7" s="79"/>
      <c r="Z7" s="79"/>
      <c r="AA7" s="79"/>
      <c r="AB7" s="79"/>
      <c r="AC7" s="79"/>
      <c r="AD7" s="79" t="s">
        <v>
5</v>
      </c>
      <c r="AE7" s="79"/>
      <c r="AF7" s="79"/>
      <c r="AG7" s="79"/>
      <c r="AH7" s="79"/>
      <c r="AI7" s="79"/>
      <c r="AJ7" s="79"/>
      <c r="AK7" s="4"/>
      <c r="AL7" s="79" t="s">
        <v>
6</v>
      </c>
      <c r="AM7" s="79"/>
      <c r="AN7" s="79"/>
      <c r="AO7" s="79"/>
      <c r="AP7" s="79"/>
      <c r="AQ7" s="79"/>
      <c r="AR7" s="79"/>
      <c r="AS7" s="79"/>
      <c r="AT7" s="76" t="s">
        <v>
7</v>
      </c>
      <c r="AU7" s="77"/>
      <c r="AV7" s="77"/>
      <c r="AW7" s="77"/>
      <c r="AX7" s="77"/>
      <c r="AY7" s="77"/>
      <c r="AZ7" s="77"/>
      <c r="BA7" s="77"/>
      <c r="BB7" s="79" t="s">
        <v>
8</v>
      </c>
      <c r="BC7" s="79"/>
      <c r="BD7" s="79"/>
      <c r="BE7" s="79"/>
      <c r="BF7" s="79"/>
      <c r="BG7" s="79"/>
      <c r="BH7" s="79"/>
      <c r="BI7" s="79"/>
      <c r="BJ7" s="3"/>
      <c r="BK7" s="3"/>
      <c r="BL7" s="5" t="s">
        <v>
9</v>
      </c>
      <c r="BM7" s="6"/>
      <c r="BN7" s="6"/>
      <c r="BO7" s="6"/>
      <c r="BP7" s="6"/>
      <c r="BQ7" s="6"/>
      <c r="BR7" s="6"/>
      <c r="BS7" s="6"/>
      <c r="BT7" s="6"/>
      <c r="BU7" s="6"/>
      <c r="BV7" s="6"/>
      <c r="BW7" s="6"/>
      <c r="BX7" s="6"/>
      <c r="BY7" s="7"/>
    </row>
    <row r="8" spans="1:78" ht="18.75" customHeight="1" x14ac:dyDescent="0.15">
      <c r="A8" s="2"/>
      <c r="B8" s="80" t="str">
        <f>
データ!$I$6</f>
        <v>
法適用</v>
      </c>
      <c r="C8" s="81"/>
      <c r="D8" s="81"/>
      <c r="E8" s="81"/>
      <c r="F8" s="81"/>
      <c r="G8" s="81"/>
      <c r="H8" s="81"/>
      <c r="I8" s="80" t="str">
        <f>
データ!$J$6</f>
        <v>
水道事業</v>
      </c>
      <c r="J8" s="81"/>
      <c r="K8" s="81"/>
      <c r="L8" s="81"/>
      <c r="M8" s="81"/>
      <c r="N8" s="81"/>
      <c r="O8" s="82"/>
      <c r="P8" s="83" t="str">
        <f>
データ!$K$6</f>
        <v>
用水供給事業</v>
      </c>
      <c r="Q8" s="83"/>
      <c r="R8" s="83"/>
      <c r="S8" s="83"/>
      <c r="T8" s="83"/>
      <c r="U8" s="83"/>
      <c r="V8" s="83"/>
      <c r="W8" s="83" t="str">
        <f>
データ!$L$6</f>
        <v>
B</v>
      </c>
      <c r="X8" s="83"/>
      <c r="Y8" s="83"/>
      <c r="Z8" s="83"/>
      <c r="AA8" s="83"/>
      <c r="AB8" s="83"/>
      <c r="AC8" s="83"/>
      <c r="AD8" s="83" t="str">
        <f>
データ!$M$6</f>
        <v>
自治体職員</v>
      </c>
      <c r="AE8" s="83"/>
      <c r="AF8" s="83"/>
      <c r="AG8" s="83"/>
      <c r="AH8" s="83"/>
      <c r="AI8" s="83"/>
      <c r="AJ8" s="83"/>
      <c r="AK8" s="4"/>
      <c r="AL8" s="71">
        <f>
データ!$R$6</f>
        <v>
2907678</v>
      </c>
      <c r="AM8" s="71"/>
      <c r="AN8" s="71"/>
      <c r="AO8" s="71"/>
      <c r="AP8" s="71"/>
      <c r="AQ8" s="71"/>
      <c r="AR8" s="71"/>
      <c r="AS8" s="71"/>
      <c r="AT8" s="67">
        <f>
データ!$S$6</f>
        <v>
6097.39</v>
      </c>
      <c r="AU8" s="68"/>
      <c r="AV8" s="68"/>
      <c r="AW8" s="68"/>
      <c r="AX8" s="68"/>
      <c r="AY8" s="68"/>
      <c r="AZ8" s="68"/>
      <c r="BA8" s="68"/>
      <c r="BB8" s="70">
        <f>
データ!$T$6</f>
        <v>
476.87</v>
      </c>
      <c r="BC8" s="70"/>
      <c r="BD8" s="70"/>
      <c r="BE8" s="70"/>
      <c r="BF8" s="70"/>
      <c r="BG8" s="70"/>
      <c r="BH8" s="70"/>
      <c r="BI8" s="70"/>
      <c r="BJ8" s="3"/>
      <c r="BK8" s="3"/>
      <c r="BL8" s="74" t="s">
        <v>
10</v>
      </c>
      <c r="BM8" s="75"/>
      <c r="BN8" s="8" t="s">
        <v>
11</v>
      </c>
      <c r="BO8" s="9"/>
      <c r="BP8" s="9"/>
      <c r="BQ8" s="9"/>
      <c r="BR8" s="9"/>
      <c r="BS8" s="9"/>
      <c r="BT8" s="9"/>
      <c r="BU8" s="9"/>
      <c r="BV8" s="9"/>
      <c r="BW8" s="9"/>
      <c r="BX8" s="9"/>
      <c r="BY8" s="10"/>
    </row>
    <row r="9" spans="1:78" ht="18.75" customHeight="1" x14ac:dyDescent="0.15">
      <c r="A9" s="2"/>
      <c r="B9" s="76" t="s">
        <v>
12</v>
      </c>
      <c r="C9" s="77"/>
      <c r="D9" s="77"/>
      <c r="E9" s="77"/>
      <c r="F9" s="77"/>
      <c r="G9" s="77"/>
      <c r="H9" s="77"/>
      <c r="I9" s="76" t="s">
        <v>
13</v>
      </c>
      <c r="J9" s="77"/>
      <c r="K9" s="77"/>
      <c r="L9" s="77"/>
      <c r="M9" s="77"/>
      <c r="N9" s="77"/>
      <c r="O9" s="78"/>
      <c r="P9" s="79" t="s">
        <v>
14</v>
      </c>
      <c r="Q9" s="79"/>
      <c r="R9" s="79"/>
      <c r="S9" s="79"/>
      <c r="T9" s="79"/>
      <c r="U9" s="79"/>
      <c r="V9" s="79"/>
      <c r="W9" s="79" t="s">
        <v>
15</v>
      </c>
      <c r="X9" s="79"/>
      <c r="Y9" s="79"/>
      <c r="Z9" s="79"/>
      <c r="AA9" s="79"/>
      <c r="AB9" s="79"/>
      <c r="AC9" s="79"/>
      <c r="AD9" s="2"/>
      <c r="AE9" s="2"/>
      <c r="AF9" s="2"/>
      <c r="AG9" s="2"/>
      <c r="AH9" s="4"/>
      <c r="AI9" s="4"/>
      <c r="AJ9" s="4"/>
      <c r="AK9" s="4"/>
      <c r="AL9" s="79" t="s">
        <v>
16</v>
      </c>
      <c r="AM9" s="79"/>
      <c r="AN9" s="79"/>
      <c r="AO9" s="79"/>
      <c r="AP9" s="79"/>
      <c r="AQ9" s="79"/>
      <c r="AR9" s="79"/>
      <c r="AS9" s="79"/>
      <c r="AT9" s="76" t="s">
        <v>
17</v>
      </c>
      <c r="AU9" s="77"/>
      <c r="AV9" s="77"/>
      <c r="AW9" s="77"/>
      <c r="AX9" s="77"/>
      <c r="AY9" s="77"/>
      <c r="AZ9" s="77"/>
      <c r="BA9" s="77"/>
      <c r="BB9" s="79" t="s">
        <v>
18</v>
      </c>
      <c r="BC9" s="79"/>
      <c r="BD9" s="79"/>
      <c r="BE9" s="79"/>
      <c r="BF9" s="79"/>
      <c r="BG9" s="79"/>
      <c r="BH9" s="79"/>
      <c r="BI9" s="79"/>
      <c r="BJ9" s="3"/>
      <c r="BK9" s="3"/>
      <c r="BL9" s="65" t="s">
        <v>
19</v>
      </c>
      <c r="BM9" s="66"/>
      <c r="BN9" s="11" t="s">
        <v>
20</v>
      </c>
      <c r="BO9" s="12"/>
      <c r="BP9" s="12"/>
      <c r="BQ9" s="12"/>
      <c r="BR9" s="12"/>
      <c r="BS9" s="12"/>
      <c r="BT9" s="12"/>
      <c r="BU9" s="12"/>
      <c r="BV9" s="12"/>
      <c r="BW9" s="12"/>
      <c r="BX9" s="12"/>
      <c r="BY9" s="13"/>
    </row>
    <row r="10" spans="1:78" ht="18.75" customHeight="1" x14ac:dyDescent="0.15">
      <c r="A10" s="2"/>
      <c r="B10" s="67" t="str">
        <f>
データ!$N$6</f>
        <v>
-</v>
      </c>
      <c r="C10" s="68"/>
      <c r="D10" s="68"/>
      <c r="E10" s="68"/>
      <c r="F10" s="68"/>
      <c r="G10" s="68"/>
      <c r="H10" s="68"/>
      <c r="I10" s="67">
        <f>
データ!$O$6</f>
        <v>
81.94</v>
      </c>
      <c r="J10" s="68"/>
      <c r="K10" s="68"/>
      <c r="L10" s="68"/>
      <c r="M10" s="68"/>
      <c r="N10" s="68"/>
      <c r="O10" s="69"/>
      <c r="P10" s="70">
        <f>
データ!$P$6</f>
        <v>
92.59</v>
      </c>
      <c r="Q10" s="70"/>
      <c r="R10" s="70"/>
      <c r="S10" s="70"/>
      <c r="T10" s="70"/>
      <c r="U10" s="70"/>
      <c r="V10" s="70"/>
      <c r="W10" s="71">
        <f>
データ!$Q$6</f>
        <v>
0</v>
      </c>
      <c r="X10" s="71"/>
      <c r="Y10" s="71"/>
      <c r="Z10" s="71"/>
      <c r="AA10" s="71"/>
      <c r="AB10" s="71"/>
      <c r="AC10" s="71"/>
      <c r="AD10" s="2"/>
      <c r="AE10" s="2"/>
      <c r="AF10" s="2"/>
      <c r="AG10" s="2"/>
      <c r="AH10" s="4"/>
      <c r="AI10" s="4"/>
      <c r="AJ10" s="4"/>
      <c r="AK10" s="4"/>
      <c r="AL10" s="71">
        <f>
データ!$U$6</f>
        <v>
2276173</v>
      </c>
      <c r="AM10" s="71"/>
      <c r="AN10" s="71"/>
      <c r="AO10" s="71"/>
      <c r="AP10" s="71"/>
      <c r="AQ10" s="71"/>
      <c r="AR10" s="71"/>
      <c r="AS10" s="71"/>
      <c r="AT10" s="67">
        <f>
データ!$V$6</f>
        <v>
4117.87</v>
      </c>
      <c r="AU10" s="68"/>
      <c r="AV10" s="68"/>
      <c r="AW10" s="68"/>
      <c r="AX10" s="68"/>
      <c r="AY10" s="68"/>
      <c r="AZ10" s="68"/>
      <c r="BA10" s="68"/>
      <c r="BB10" s="70">
        <f>
データ!$W$6</f>
        <v>
552.75</v>
      </c>
      <c r="BC10" s="70"/>
      <c r="BD10" s="70"/>
      <c r="BE10" s="70"/>
      <c r="BF10" s="70"/>
      <c r="BG10" s="70"/>
      <c r="BH10" s="70"/>
      <c r="BI10" s="70"/>
      <c r="BJ10" s="2"/>
      <c r="BK10" s="2"/>
      <c r="BL10" s="72" t="s">
        <v>
21</v>
      </c>
      <c r="BM10" s="73"/>
      <c r="BN10" s="14" t="s">
        <v>
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
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
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
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
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
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
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
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
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
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
29</v>
      </c>
      <c r="C84" s="27"/>
      <c r="D84" s="27"/>
      <c r="E84" s="27" t="s">
        <v>
30</v>
      </c>
      <c r="F84" s="27" t="s">
        <v>
31</v>
      </c>
      <c r="G84" s="27" t="s">
        <v>
32</v>
      </c>
      <c r="H84" s="27" t="s">
        <v>
33</v>
      </c>
      <c r="I84" s="27" t="s">
        <v>
34</v>
      </c>
      <c r="J84" s="27" t="s">
        <v>
35</v>
      </c>
      <c r="K84" s="27" t="s">
        <v>
36</v>
      </c>
      <c r="L84" s="27" t="s">
        <v>
37</v>
      </c>
      <c r="M84" s="27" t="s">
        <v>
38</v>
      </c>
      <c r="N84" s="27" t="s">
        <v>
39</v>
      </c>
      <c r="O84" s="27" t="s">
        <v>
40</v>
      </c>
    </row>
    <row r="85" spans="1:78" hidden="1" x14ac:dyDescent="0.15">
      <c r="B85" s="27"/>
      <c r="C85" s="27"/>
      <c r="D85" s="27"/>
      <c r="E85" s="27" t="str">
        <f>
データ!AH6</f>
        <v>
【111.13】</v>
      </c>
      <c r="F85" s="27" t="str">
        <f>
データ!AS6</f>
        <v>
【12.29】</v>
      </c>
      <c r="G85" s="27" t="str">
        <f>
データ!BD6</f>
        <v>
【284.45】</v>
      </c>
      <c r="H85" s="27" t="str">
        <f>
データ!BO6</f>
        <v>
【260.96】</v>
      </c>
      <c r="I85" s="27" t="str">
        <f>
データ!BZ6</f>
        <v>
【110.77】</v>
      </c>
      <c r="J85" s="27" t="str">
        <f>
データ!CK6</f>
        <v>
【73.18】</v>
      </c>
      <c r="K85" s="27" t="str">
        <f>
データ!CV6</f>
        <v>
【62.26】</v>
      </c>
      <c r="L85" s="27" t="str">
        <f>
データ!DG6</f>
        <v>
【100.16】</v>
      </c>
      <c r="M85" s="27" t="str">
        <f>
データ!DR6</f>
        <v>
【57.50】</v>
      </c>
      <c r="N85" s="27" t="str">
        <f>
データ!EC6</f>
        <v>
【30.30】</v>
      </c>
      <c r="O85" s="27" t="str">
        <f>
データ!EN6</f>
        <v>
【0.32】</v>
      </c>
    </row>
  </sheetData>
  <sheetProtection algorithmName="SHA-512" hashValue="g4RKo8d3Mt8ymBBHYHfzOJX1IWBUmFZ/VITwbtLUQn8p10/ylOwHDMzdtpM0Rk7OPTPrd103IasPCY5c9cD2cg==" saltValue="ZqxSPPWxz/2VmiLNrbf0u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
41</v>
      </c>
      <c r="E1" s="28"/>
      <c r="F1" s="28"/>
      <c r="G1" s="28"/>
      <c r="H1" s="28"/>
      <c r="I1" s="28"/>
      <c r="J1" s="28"/>
      <c r="K1" s="28"/>
      <c r="L1" s="28"/>
      <c r="M1" s="28"/>
      <c r="N1" s="28"/>
      <c r="O1" s="28"/>
      <c r="P1" s="28"/>
      <c r="Q1" s="28"/>
      <c r="R1" s="28"/>
      <c r="S1" s="28"/>
      <c r="T1" s="28"/>
      <c r="U1" s="28"/>
      <c r="V1" s="28"/>
      <c r="W1" s="28"/>
      <c r="X1" s="28">
        <v>
1</v>
      </c>
      <c r="Y1" s="28">
        <v>
1</v>
      </c>
      <c r="Z1" s="28">
        <v>
1</v>
      </c>
      <c r="AA1" s="28">
        <v>
1</v>
      </c>
      <c r="AB1" s="28">
        <v>
1</v>
      </c>
      <c r="AC1" s="28">
        <v>
1</v>
      </c>
      <c r="AD1" s="28">
        <v>
1</v>
      </c>
      <c r="AE1" s="28">
        <v>
1</v>
      </c>
      <c r="AF1" s="28">
        <v>
1</v>
      </c>
      <c r="AG1" s="28">
        <v>
1</v>
      </c>
      <c r="AH1" s="28"/>
      <c r="AI1" s="28">
        <v>
1</v>
      </c>
      <c r="AJ1" s="28">
        <v>
1</v>
      </c>
      <c r="AK1" s="28">
        <v>
1</v>
      </c>
      <c r="AL1" s="28">
        <v>
1</v>
      </c>
      <c r="AM1" s="28">
        <v>
1</v>
      </c>
      <c r="AN1" s="28">
        <v>
1</v>
      </c>
      <c r="AO1" s="28">
        <v>
1</v>
      </c>
      <c r="AP1" s="28">
        <v>
1</v>
      </c>
      <c r="AQ1" s="28">
        <v>
1</v>
      </c>
      <c r="AR1" s="28">
        <v>
1</v>
      </c>
      <c r="AS1" s="28"/>
      <c r="AT1" s="28">
        <v>
1</v>
      </c>
      <c r="AU1" s="28">
        <v>
1</v>
      </c>
      <c r="AV1" s="28">
        <v>
1</v>
      </c>
      <c r="AW1" s="28">
        <v>
1</v>
      </c>
      <c r="AX1" s="28">
        <v>
1</v>
      </c>
      <c r="AY1" s="28">
        <v>
1</v>
      </c>
      <c r="AZ1" s="28">
        <v>
1</v>
      </c>
      <c r="BA1" s="28">
        <v>
1</v>
      </c>
      <c r="BB1" s="28">
        <v>
1</v>
      </c>
      <c r="BC1" s="28">
        <v>
1</v>
      </c>
      <c r="BD1" s="28"/>
      <c r="BE1" s="28">
        <v>
1</v>
      </c>
      <c r="BF1" s="28">
        <v>
1</v>
      </c>
      <c r="BG1" s="28">
        <v>
1</v>
      </c>
      <c r="BH1" s="28">
        <v>
1</v>
      </c>
      <c r="BI1" s="28">
        <v>
1</v>
      </c>
      <c r="BJ1" s="28">
        <v>
1</v>
      </c>
      <c r="BK1" s="28">
        <v>
1</v>
      </c>
      <c r="BL1" s="28">
        <v>
1</v>
      </c>
      <c r="BM1" s="28">
        <v>
1</v>
      </c>
      <c r="BN1" s="28">
        <v>
1</v>
      </c>
      <c r="BO1" s="28"/>
      <c r="BP1" s="28">
        <v>
1</v>
      </c>
      <c r="BQ1" s="28">
        <v>
1</v>
      </c>
      <c r="BR1" s="28">
        <v>
1</v>
      </c>
      <c r="BS1" s="28">
        <v>
1</v>
      </c>
      <c r="BT1" s="28">
        <v>
1</v>
      </c>
      <c r="BU1" s="28">
        <v>
1</v>
      </c>
      <c r="BV1" s="28">
        <v>
1</v>
      </c>
      <c r="BW1" s="28">
        <v>
1</v>
      </c>
      <c r="BX1" s="28">
        <v>
1</v>
      </c>
      <c r="BY1" s="28">
        <v>
1</v>
      </c>
      <c r="BZ1" s="28"/>
      <c r="CA1" s="28">
        <v>
1</v>
      </c>
      <c r="CB1" s="28">
        <v>
1</v>
      </c>
      <c r="CC1" s="28">
        <v>
1</v>
      </c>
      <c r="CD1" s="28">
        <v>
1</v>
      </c>
      <c r="CE1" s="28">
        <v>
1</v>
      </c>
      <c r="CF1" s="28">
        <v>
1</v>
      </c>
      <c r="CG1" s="28">
        <v>
1</v>
      </c>
      <c r="CH1" s="28">
        <v>
1</v>
      </c>
      <c r="CI1" s="28">
        <v>
1</v>
      </c>
      <c r="CJ1" s="28">
        <v>
1</v>
      </c>
      <c r="CK1" s="28"/>
      <c r="CL1" s="28">
        <v>
1</v>
      </c>
      <c r="CM1" s="28">
        <v>
1</v>
      </c>
      <c r="CN1" s="28">
        <v>
1</v>
      </c>
      <c r="CO1" s="28">
        <v>
1</v>
      </c>
      <c r="CP1" s="28">
        <v>
1</v>
      </c>
      <c r="CQ1" s="28">
        <v>
1</v>
      </c>
      <c r="CR1" s="28">
        <v>
1</v>
      </c>
      <c r="CS1" s="28">
        <v>
1</v>
      </c>
      <c r="CT1" s="28">
        <v>
1</v>
      </c>
      <c r="CU1" s="28">
        <v>
1</v>
      </c>
      <c r="CV1" s="28"/>
      <c r="CW1" s="28">
        <v>
1</v>
      </c>
      <c r="CX1" s="28">
        <v>
1</v>
      </c>
      <c r="CY1" s="28">
        <v>
1</v>
      </c>
      <c r="CZ1" s="28">
        <v>
1</v>
      </c>
      <c r="DA1" s="28">
        <v>
1</v>
      </c>
      <c r="DB1" s="28">
        <v>
1</v>
      </c>
      <c r="DC1" s="28">
        <v>
1</v>
      </c>
      <c r="DD1" s="28">
        <v>
1</v>
      </c>
      <c r="DE1" s="28">
        <v>
1</v>
      </c>
      <c r="DF1" s="28">
        <v>
1</v>
      </c>
      <c r="DG1" s="28"/>
      <c r="DH1" s="28">
        <v>
1</v>
      </c>
      <c r="DI1" s="28">
        <v>
1</v>
      </c>
      <c r="DJ1" s="28">
        <v>
1</v>
      </c>
      <c r="DK1" s="28">
        <v>
1</v>
      </c>
      <c r="DL1" s="28">
        <v>
1</v>
      </c>
      <c r="DM1" s="28">
        <v>
1</v>
      </c>
      <c r="DN1" s="28">
        <v>
1</v>
      </c>
      <c r="DO1" s="28">
        <v>
1</v>
      </c>
      <c r="DP1" s="28">
        <v>
1</v>
      </c>
      <c r="DQ1" s="28">
        <v>
1</v>
      </c>
      <c r="DR1" s="28"/>
      <c r="DS1" s="28">
        <v>
1</v>
      </c>
      <c r="DT1" s="28">
        <v>
1</v>
      </c>
      <c r="DU1" s="28">
        <v>
1</v>
      </c>
      <c r="DV1" s="28">
        <v>
1</v>
      </c>
      <c r="DW1" s="28">
        <v>
1</v>
      </c>
      <c r="DX1" s="28">
        <v>
1</v>
      </c>
      <c r="DY1" s="28">
        <v>
1</v>
      </c>
      <c r="DZ1" s="28">
        <v>
1</v>
      </c>
      <c r="EA1" s="28">
        <v>
1</v>
      </c>
      <c r="EB1" s="28">
        <v>
1</v>
      </c>
      <c r="EC1" s="28"/>
      <c r="ED1" s="28">
        <v>
1</v>
      </c>
      <c r="EE1" s="28">
        <v>
1</v>
      </c>
      <c r="EF1" s="28">
        <v>
1</v>
      </c>
      <c r="EG1" s="28">
        <v>
1</v>
      </c>
      <c r="EH1" s="28">
        <v>
1</v>
      </c>
      <c r="EI1" s="28">
        <v>
1</v>
      </c>
      <c r="EJ1" s="28">
        <v>
1</v>
      </c>
      <c r="EK1" s="28">
        <v>
1</v>
      </c>
      <c r="EL1" s="28">
        <v>
1</v>
      </c>
      <c r="EM1" s="28">
        <v>
1</v>
      </c>
      <c r="EN1" s="28"/>
    </row>
    <row r="2" spans="1:144" x14ac:dyDescent="0.15">
      <c r="A2" s="29" t="s">
        <v>
42</v>
      </c>
      <c r="B2" s="29">
        <f>
COLUMN()-1</f>
        <v>
1</v>
      </c>
      <c r="C2" s="29">
        <f t="shared" ref="C2:BR2" si="0">
COLUMN()-1</f>
        <v>
2</v>
      </c>
      <c r="D2" s="29">
        <f t="shared" si="0"/>
        <v>
3</v>
      </c>
      <c r="E2" s="29">
        <f t="shared" si="0"/>
        <v>
4</v>
      </c>
      <c r="F2" s="29">
        <f t="shared" si="0"/>
        <v>
5</v>
      </c>
      <c r="G2" s="29">
        <f t="shared" si="0"/>
        <v>
6</v>
      </c>
      <c r="H2" s="29">
        <f t="shared" si="0"/>
        <v>
7</v>
      </c>
      <c r="I2" s="29">
        <f t="shared" si="0"/>
        <v>
8</v>
      </c>
      <c r="J2" s="29">
        <f t="shared" si="0"/>
        <v>
9</v>
      </c>
      <c r="K2" s="29">
        <f t="shared" si="0"/>
        <v>
10</v>
      </c>
      <c r="L2" s="29">
        <f t="shared" si="0"/>
        <v>
11</v>
      </c>
      <c r="M2" s="29">
        <f t="shared" si="0"/>
        <v>
12</v>
      </c>
      <c r="N2" s="29">
        <f t="shared" si="0"/>
        <v>
13</v>
      </c>
      <c r="O2" s="29">
        <f t="shared" si="0"/>
        <v>
14</v>
      </c>
      <c r="P2" s="29">
        <f t="shared" si="0"/>
        <v>
15</v>
      </c>
      <c r="Q2" s="29">
        <f t="shared" si="0"/>
        <v>
16</v>
      </c>
      <c r="R2" s="29">
        <f t="shared" si="0"/>
        <v>
17</v>
      </c>
      <c r="S2" s="29">
        <f t="shared" si="0"/>
        <v>
18</v>
      </c>
      <c r="T2" s="29">
        <f t="shared" si="0"/>
        <v>
19</v>
      </c>
      <c r="U2" s="29">
        <f t="shared" si="0"/>
        <v>
20</v>
      </c>
      <c r="V2" s="29">
        <f t="shared" si="0"/>
        <v>
21</v>
      </c>
      <c r="W2" s="29">
        <f t="shared" si="0"/>
        <v>
22</v>
      </c>
      <c r="X2" s="29">
        <f t="shared" si="0"/>
        <v>
23</v>
      </c>
      <c r="Y2" s="29">
        <f t="shared" si="0"/>
        <v>
24</v>
      </c>
      <c r="Z2" s="29">
        <f t="shared" si="0"/>
        <v>
25</v>
      </c>
      <c r="AA2" s="29">
        <f t="shared" si="0"/>
        <v>
26</v>
      </c>
      <c r="AB2" s="29">
        <f t="shared" si="0"/>
        <v>
27</v>
      </c>
      <c r="AC2" s="29">
        <f t="shared" si="0"/>
        <v>
28</v>
      </c>
      <c r="AD2" s="29">
        <f t="shared" si="0"/>
        <v>
29</v>
      </c>
      <c r="AE2" s="29">
        <f t="shared" si="0"/>
        <v>
30</v>
      </c>
      <c r="AF2" s="29">
        <f t="shared" si="0"/>
        <v>
31</v>
      </c>
      <c r="AG2" s="29">
        <f t="shared" si="0"/>
        <v>
32</v>
      </c>
      <c r="AH2" s="29">
        <f t="shared" si="0"/>
        <v>
33</v>
      </c>
      <c r="AI2" s="29">
        <f t="shared" si="0"/>
        <v>
34</v>
      </c>
      <c r="AJ2" s="29">
        <f t="shared" si="0"/>
        <v>
35</v>
      </c>
      <c r="AK2" s="29">
        <f t="shared" si="0"/>
        <v>
36</v>
      </c>
      <c r="AL2" s="29">
        <f t="shared" si="0"/>
        <v>
37</v>
      </c>
      <c r="AM2" s="29">
        <f t="shared" si="0"/>
        <v>
38</v>
      </c>
      <c r="AN2" s="29">
        <f t="shared" si="0"/>
        <v>
39</v>
      </c>
      <c r="AO2" s="29">
        <f t="shared" si="0"/>
        <v>
40</v>
      </c>
      <c r="AP2" s="29">
        <f t="shared" si="0"/>
        <v>
41</v>
      </c>
      <c r="AQ2" s="29">
        <f t="shared" si="0"/>
        <v>
42</v>
      </c>
      <c r="AR2" s="29">
        <f t="shared" si="0"/>
        <v>
43</v>
      </c>
      <c r="AS2" s="29">
        <f t="shared" si="0"/>
        <v>
44</v>
      </c>
      <c r="AT2" s="29">
        <f t="shared" si="0"/>
        <v>
45</v>
      </c>
      <c r="AU2" s="29">
        <f t="shared" si="0"/>
        <v>
46</v>
      </c>
      <c r="AV2" s="29">
        <f t="shared" si="0"/>
        <v>
47</v>
      </c>
      <c r="AW2" s="29">
        <f t="shared" si="0"/>
        <v>
48</v>
      </c>
      <c r="AX2" s="29">
        <f t="shared" si="0"/>
        <v>
49</v>
      </c>
      <c r="AY2" s="29">
        <f t="shared" si="0"/>
        <v>
50</v>
      </c>
      <c r="AZ2" s="29">
        <f t="shared" si="0"/>
        <v>
51</v>
      </c>
      <c r="BA2" s="29">
        <f t="shared" si="0"/>
        <v>
52</v>
      </c>
      <c r="BB2" s="29">
        <f t="shared" si="0"/>
        <v>
53</v>
      </c>
      <c r="BC2" s="29">
        <f t="shared" si="0"/>
        <v>
54</v>
      </c>
      <c r="BD2" s="29">
        <f t="shared" si="0"/>
        <v>
55</v>
      </c>
      <c r="BE2" s="29">
        <f t="shared" si="0"/>
        <v>
56</v>
      </c>
      <c r="BF2" s="29">
        <f t="shared" si="0"/>
        <v>
57</v>
      </c>
      <c r="BG2" s="29">
        <f t="shared" si="0"/>
        <v>
58</v>
      </c>
      <c r="BH2" s="29">
        <f t="shared" si="0"/>
        <v>
59</v>
      </c>
      <c r="BI2" s="29">
        <f t="shared" si="0"/>
        <v>
60</v>
      </c>
      <c r="BJ2" s="29">
        <f t="shared" si="0"/>
        <v>
61</v>
      </c>
      <c r="BK2" s="29">
        <f t="shared" si="0"/>
        <v>
62</v>
      </c>
      <c r="BL2" s="29">
        <f t="shared" si="0"/>
        <v>
63</v>
      </c>
      <c r="BM2" s="29">
        <f t="shared" si="0"/>
        <v>
64</v>
      </c>
      <c r="BN2" s="29">
        <f t="shared" si="0"/>
        <v>
65</v>
      </c>
      <c r="BO2" s="29">
        <f t="shared" si="0"/>
        <v>
66</v>
      </c>
      <c r="BP2" s="29">
        <f t="shared" si="0"/>
        <v>
67</v>
      </c>
      <c r="BQ2" s="29">
        <f t="shared" si="0"/>
        <v>
68</v>
      </c>
      <c r="BR2" s="29">
        <f t="shared" si="0"/>
        <v>
69</v>
      </c>
      <c r="BS2" s="29">
        <f t="shared" ref="BS2:ED2" si="1">
COLUMN()-1</f>
        <v>
70</v>
      </c>
      <c r="BT2" s="29">
        <f t="shared" si="1"/>
        <v>
71</v>
      </c>
      <c r="BU2" s="29">
        <f t="shared" si="1"/>
        <v>
72</v>
      </c>
      <c r="BV2" s="29">
        <f t="shared" si="1"/>
        <v>
73</v>
      </c>
      <c r="BW2" s="29">
        <f t="shared" si="1"/>
        <v>
74</v>
      </c>
      <c r="BX2" s="29">
        <f t="shared" si="1"/>
        <v>
75</v>
      </c>
      <c r="BY2" s="29">
        <f t="shared" si="1"/>
        <v>
76</v>
      </c>
      <c r="BZ2" s="29">
        <f t="shared" si="1"/>
        <v>
77</v>
      </c>
      <c r="CA2" s="29">
        <f t="shared" si="1"/>
        <v>
78</v>
      </c>
      <c r="CB2" s="29">
        <f t="shared" si="1"/>
        <v>
79</v>
      </c>
      <c r="CC2" s="29">
        <f t="shared" si="1"/>
        <v>
80</v>
      </c>
      <c r="CD2" s="29">
        <f t="shared" si="1"/>
        <v>
81</v>
      </c>
      <c r="CE2" s="29">
        <f t="shared" si="1"/>
        <v>
82</v>
      </c>
      <c r="CF2" s="29">
        <f t="shared" si="1"/>
        <v>
83</v>
      </c>
      <c r="CG2" s="29">
        <f t="shared" si="1"/>
        <v>
84</v>
      </c>
      <c r="CH2" s="29">
        <f t="shared" si="1"/>
        <v>
85</v>
      </c>
      <c r="CI2" s="29">
        <f t="shared" si="1"/>
        <v>
86</v>
      </c>
      <c r="CJ2" s="29">
        <f t="shared" si="1"/>
        <v>
87</v>
      </c>
      <c r="CK2" s="29">
        <f t="shared" si="1"/>
        <v>
88</v>
      </c>
      <c r="CL2" s="29">
        <f t="shared" si="1"/>
        <v>
89</v>
      </c>
      <c r="CM2" s="29">
        <f t="shared" si="1"/>
        <v>
90</v>
      </c>
      <c r="CN2" s="29">
        <f t="shared" si="1"/>
        <v>
91</v>
      </c>
      <c r="CO2" s="29">
        <f t="shared" si="1"/>
        <v>
92</v>
      </c>
      <c r="CP2" s="29">
        <f t="shared" si="1"/>
        <v>
93</v>
      </c>
      <c r="CQ2" s="29">
        <f t="shared" si="1"/>
        <v>
94</v>
      </c>
      <c r="CR2" s="29">
        <f t="shared" si="1"/>
        <v>
95</v>
      </c>
      <c r="CS2" s="29">
        <f t="shared" si="1"/>
        <v>
96</v>
      </c>
      <c r="CT2" s="29">
        <f t="shared" si="1"/>
        <v>
97</v>
      </c>
      <c r="CU2" s="29">
        <f t="shared" si="1"/>
        <v>
98</v>
      </c>
      <c r="CV2" s="29">
        <f t="shared" si="1"/>
        <v>
99</v>
      </c>
      <c r="CW2" s="29">
        <f t="shared" si="1"/>
        <v>
100</v>
      </c>
      <c r="CX2" s="29">
        <f t="shared" si="1"/>
        <v>
101</v>
      </c>
      <c r="CY2" s="29">
        <f t="shared" si="1"/>
        <v>
102</v>
      </c>
      <c r="CZ2" s="29">
        <f t="shared" si="1"/>
        <v>
103</v>
      </c>
      <c r="DA2" s="29">
        <f t="shared" si="1"/>
        <v>
104</v>
      </c>
      <c r="DB2" s="29">
        <f t="shared" si="1"/>
        <v>
105</v>
      </c>
      <c r="DC2" s="29">
        <f t="shared" si="1"/>
        <v>
106</v>
      </c>
      <c r="DD2" s="29">
        <f t="shared" si="1"/>
        <v>
107</v>
      </c>
      <c r="DE2" s="29">
        <f t="shared" si="1"/>
        <v>
108</v>
      </c>
      <c r="DF2" s="29">
        <f t="shared" si="1"/>
        <v>
109</v>
      </c>
      <c r="DG2" s="29">
        <f t="shared" si="1"/>
        <v>
110</v>
      </c>
      <c r="DH2" s="29">
        <f t="shared" si="1"/>
        <v>
111</v>
      </c>
      <c r="DI2" s="29">
        <f t="shared" si="1"/>
        <v>
112</v>
      </c>
      <c r="DJ2" s="29">
        <f t="shared" si="1"/>
        <v>
113</v>
      </c>
      <c r="DK2" s="29">
        <f t="shared" si="1"/>
        <v>
114</v>
      </c>
      <c r="DL2" s="29">
        <f t="shared" si="1"/>
        <v>
115</v>
      </c>
      <c r="DM2" s="29">
        <f t="shared" si="1"/>
        <v>
116</v>
      </c>
      <c r="DN2" s="29">
        <f t="shared" si="1"/>
        <v>
117</v>
      </c>
      <c r="DO2" s="29">
        <f t="shared" si="1"/>
        <v>
118</v>
      </c>
      <c r="DP2" s="29">
        <f t="shared" si="1"/>
        <v>
119</v>
      </c>
      <c r="DQ2" s="29">
        <f t="shared" si="1"/>
        <v>
120</v>
      </c>
      <c r="DR2" s="29">
        <f t="shared" si="1"/>
        <v>
121</v>
      </c>
      <c r="DS2" s="29">
        <f t="shared" si="1"/>
        <v>
122</v>
      </c>
      <c r="DT2" s="29">
        <f t="shared" si="1"/>
        <v>
123</v>
      </c>
      <c r="DU2" s="29">
        <f t="shared" si="1"/>
        <v>
124</v>
      </c>
      <c r="DV2" s="29">
        <f t="shared" si="1"/>
        <v>
125</v>
      </c>
      <c r="DW2" s="29">
        <f t="shared" si="1"/>
        <v>
126</v>
      </c>
      <c r="DX2" s="29">
        <f t="shared" si="1"/>
        <v>
127</v>
      </c>
      <c r="DY2" s="29">
        <f t="shared" si="1"/>
        <v>
128</v>
      </c>
      <c r="DZ2" s="29">
        <f t="shared" si="1"/>
        <v>
129</v>
      </c>
      <c r="EA2" s="29">
        <f t="shared" si="1"/>
        <v>
130</v>
      </c>
      <c r="EB2" s="29">
        <f t="shared" si="1"/>
        <v>
131</v>
      </c>
      <c r="EC2" s="29">
        <f t="shared" si="1"/>
        <v>
132</v>
      </c>
      <c r="ED2" s="29">
        <f t="shared" si="1"/>
        <v>
133</v>
      </c>
      <c r="EE2" s="29">
        <f t="shared" ref="EE2:EN2" si="2">
COLUMN()-1</f>
        <v>
134</v>
      </c>
      <c r="EF2" s="29">
        <f t="shared" si="2"/>
        <v>
135</v>
      </c>
      <c r="EG2" s="29">
        <f t="shared" si="2"/>
        <v>
136</v>
      </c>
      <c r="EH2" s="29">
        <f t="shared" si="2"/>
        <v>
137</v>
      </c>
      <c r="EI2" s="29">
        <f t="shared" si="2"/>
        <v>
138</v>
      </c>
      <c r="EJ2" s="29">
        <f t="shared" si="2"/>
        <v>
139</v>
      </c>
      <c r="EK2" s="29">
        <f t="shared" si="2"/>
        <v>
140</v>
      </c>
      <c r="EL2" s="29">
        <f t="shared" si="2"/>
        <v>
141</v>
      </c>
      <c r="EM2" s="29">
        <f t="shared" si="2"/>
        <v>
142</v>
      </c>
      <c r="EN2" s="29">
        <f t="shared" si="2"/>
        <v>
143</v>
      </c>
    </row>
    <row r="3" spans="1:144" x14ac:dyDescent="0.15">
      <c r="A3" s="29" t="s">
        <v>
43</v>
      </c>
      <c r="B3" s="30" t="s">
        <v>
44</v>
      </c>
      <c r="C3" s="30" t="s">
        <v>
45</v>
      </c>
      <c r="D3" s="30" t="s">
        <v>
46</v>
      </c>
      <c r="E3" s="30" t="s">
        <v>
47</v>
      </c>
      <c r="F3" s="30" t="s">
        <v>
48</v>
      </c>
      <c r="G3" s="30" t="s">
        <v>
49</v>
      </c>
      <c r="H3" s="88" t="s">
        <v>
50</v>
      </c>
      <c r="I3" s="89"/>
      <c r="J3" s="89"/>
      <c r="K3" s="89"/>
      <c r="L3" s="89"/>
      <c r="M3" s="89"/>
      <c r="N3" s="89"/>
      <c r="O3" s="89"/>
      <c r="P3" s="89"/>
      <c r="Q3" s="89"/>
      <c r="R3" s="89"/>
      <c r="S3" s="89"/>
      <c r="T3" s="89"/>
      <c r="U3" s="89"/>
      <c r="V3" s="89"/>
      <c r="W3" s="90"/>
      <c r="X3" s="94" t="s">
        <v>
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
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
53</v>
      </c>
      <c r="B4" s="31"/>
      <c r="C4" s="31"/>
      <c r="D4" s="31"/>
      <c r="E4" s="31"/>
      <c r="F4" s="31"/>
      <c r="G4" s="31"/>
      <c r="H4" s="91"/>
      <c r="I4" s="92"/>
      <c r="J4" s="92"/>
      <c r="K4" s="92"/>
      <c r="L4" s="92"/>
      <c r="M4" s="92"/>
      <c r="N4" s="92"/>
      <c r="O4" s="92"/>
      <c r="P4" s="92"/>
      <c r="Q4" s="92"/>
      <c r="R4" s="92"/>
      <c r="S4" s="92"/>
      <c r="T4" s="92"/>
      <c r="U4" s="92"/>
      <c r="V4" s="92"/>
      <c r="W4" s="93"/>
      <c r="X4" s="87" t="s">
        <v>
54</v>
      </c>
      <c r="Y4" s="87"/>
      <c r="Z4" s="87"/>
      <c r="AA4" s="87"/>
      <c r="AB4" s="87"/>
      <c r="AC4" s="87"/>
      <c r="AD4" s="87"/>
      <c r="AE4" s="87"/>
      <c r="AF4" s="87"/>
      <c r="AG4" s="87"/>
      <c r="AH4" s="87"/>
      <c r="AI4" s="87" t="s">
        <v>
55</v>
      </c>
      <c r="AJ4" s="87"/>
      <c r="AK4" s="87"/>
      <c r="AL4" s="87"/>
      <c r="AM4" s="87"/>
      <c r="AN4" s="87"/>
      <c r="AO4" s="87"/>
      <c r="AP4" s="87"/>
      <c r="AQ4" s="87"/>
      <c r="AR4" s="87"/>
      <c r="AS4" s="87"/>
      <c r="AT4" s="87" t="s">
        <v>
56</v>
      </c>
      <c r="AU4" s="87"/>
      <c r="AV4" s="87"/>
      <c r="AW4" s="87"/>
      <c r="AX4" s="87"/>
      <c r="AY4" s="87"/>
      <c r="AZ4" s="87"/>
      <c r="BA4" s="87"/>
      <c r="BB4" s="87"/>
      <c r="BC4" s="87"/>
      <c r="BD4" s="87"/>
      <c r="BE4" s="87" t="s">
        <v>
57</v>
      </c>
      <c r="BF4" s="87"/>
      <c r="BG4" s="87"/>
      <c r="BH4" s="87"/>
      <c r="BI4" s="87"/>
      <c r="BJ4" s="87"/>
      <c r="BK4" s="87"/>
      <c r="BL4" s="87"/>
      <c r="BM4" s="87"/>
      <c r="BN4" s="87"/>
      <c r="BO4" s="87"/>
      <c r="BP4" s="87" t="s">
        <v>
58</v>
      </c>
      <c r="BQ4" s="87"/>
      <c r="BR4" s="87"/>
      <c r="BS4" s="87"/>
      <c r="BT4" s="87"/>
      <c r="BU4" s="87"/>
      <c r="BV4" s="87"/>
      <c r="BW4" s="87"/>
      <c r="BX4" s="87"/>
      <c r="BY4" s="87"/>
      <c r="BZ4" s="87"/>
      <c r="CA4" s="87" t="s">
        <v>
59</v>
      </c>
      <c r="CB4" s="87"/>
      <c r="CC4" s="87"/>
      <c r="CD4" s="87"/>
      <c r="CE4" s="87"/>
      <c r="CF4" s="87"/>
      <c r="CG4" s="87"/>
      <c r="CH4" s="87"/>
      <c r="CI4" s="87"/>
      <c r="CJ4" s="87"/>
      <c r="CK4" s="87"/>
      <c r="CL4" s="87" t="s">
        <v>
60</v>
      </c>
      <c r="CM4" s="87"/>
      <c r="CN4" s="87"/>
      <c r="CO4" s="87"/>
      <c r="CP4" s="87"/>
      <c r="CQ4" s="87"/>
      <c r="CR4" s="87"/>
      <c r="CS4" s="87"/>
      <c r="CT4" s="87"/>
      <c r="CU4" s="87"/>
      <c r="CV4" s="87"/>
      <c r="CW4" s="87" t="s">
        <v>
61</v>
      </c>
      <c r="CX4" s="87"/>
      <c r="CY4" s="87"/>
      <c r="CZ4" s="87"/>
      <c r="DA4" s="87"/>
      <c r="DB4" s="87"/>
      <c r="DC4" s="87"/>
      <c r="DD4" s="87"/>
      <c r="DE4" s="87"/>
      <c r="DF4" s="87"/>
      <c r="DG4" s="87"/>
      <c r="DH4" s="87" t="s">
        <v>
62</v>
      </c>
      <c r="DI4" s="87"/>
      <c r="DJ4" s="87"/>
      <c r="DK4" s="87"/>
      <c r="DL4" s="87"/>
      <c r="DM4" s="87"/>
      <c r="DN4" s="87"/>
      <c r="DO4" s="87"/>
      <c r="DP4" s="87"/>
      <c r="DQ4" s="87"/>
      <c r="DR4" s="87"/>
      <c r="DS4" s="87" t="s">
        <v>
63</v>
      </c>
      <c r="DT4" s="87"/>
      <c r="DU4" s="87"/>
      <c r="DV4" s="87"/>
      <c r="DW4" s="87"/>
      <c r="DX4" s="87"/>
      <c r="DY4" s="87"/>
      <c r="DZ4" s="87"/>
      <c r="EA4" s="87"/>
      <c r="EB4" s="87"/>
      <c r="EC4" s="87"/>
      <c r="ED4" s="87" t="s">
        <v>
64</v>
      </c>
      <c r="EE4" s="87"/>
      <c r="EF4" s="87"/>
      <c r="EG4" s="87"/>
      <c r="EH4" s="87"/>
      <c r="EI4" s="87"/>
      <c r="EJ4" s="87"/>
      <c r="EK4" s="87"/>
      <c r="EL4" s="87"/>
      <c r="EM4" s="87"/>
      <c r="EN4" s="87"/>
    </row>
    <row r="5" spans="1:144" x14ac:dyDescent="0.15">
      <c r="A5" s="29" t="s">
        <v>
65</v>
      </c>
      <c r="B5" s="32"/>
      <c r="C5" s="32"/>
      <c r="D5" s="32"/>
      <c r="E5" s="32"/>
      <c r="F5" s="32"/>
      <c r="G5" s="32"/>
      <c r="H5" s="33" t="s">
        <v>
66</v>
      </c>
      <c r="I5" s="33" t="s">
        <v>
67</v>
      </c>
      <c r="J5" s="33" t="s">
        <v>
68</v>
      </c>
      <c r="K5" s="33" t="s">
        <v>
69</v>
      </c>
      <c r="L5" s="33" t="s">
        <v>
70</v>
      </c>
      <c r="M5" s="33" t="s">
        <v>
5</v>
      </c>
      <c r="N5" s="33" t="s">
        <v>
71</v>
      </c>
      <c r="O5" s="33" t="s">
        <v>
72</v>
      </c>
      <c r="P5" s="33" t="s">
        <v>
73</v>
      </c>
      <c r="Q5" s="33" t="s">
        <v>
74</v>
      </c>
      <c r="R5" s="33" t="s">
        <v>
75</v>
      </c>
      <c r="S5" s="33" t="s">
        <v>
76</v>
      </c>
      <c r="T5" s="33" t="s">
        <v>
77</v>
      </c>
      <c r="U5" s="33" t="s">
        <v>
78</v>
      </c>
      <c r="V5" s="33" t="s">
        <v>
79</v>
      </c>
      <c r="W5" s="33" t="s">
        <v>
80</v>
      </c>
      <c r="X5" s="33" t="s">
        <v>
81</v>
      </c>
      <c r="Y5" s="33" t="s">
        <v>
82</v>
      </c>
      <c r="Z5" s="33" t="s">
        <v>
83</v>
      </c>
      <c r="AA5" s="33" t="s">
        <v>
84</v>
      </c>
      <c r="AB5" s="33" t="s">
        <v>
85</v>
      </c>
      <c r="AC5" s="33" t="s">
        <v>
86</v>
      </c>
      <c r="AD5" s="33" t="s">
        <v>
87</v>
      </c>
      <c r="AE5" s="33" t="s">
        <v>
88</v>
      </c>
      <c r="AF5" s="33" t="s">
        <v>
89</v>
      </c>
      <c r="AG5" s="33" t="s">
        <v>
90</v>
      </c>
      <c r="AH5" s="33" t="s">
        <v>
29</v>
      </c>
      <c r="AI5" s="33" t="s">
        <v>
81</v>
      </c>
      <c r="AJ5" s="33" t="s">
        <v>
82</v>
      </c>
      <c r="AK5" s="33" t="s">
        <v>
83</v>
      </c>
      <c r="AL5" s="33" t="s">
        <v>
84</v>
      </c>
      <c r="AM5" s="33" t="s">
        <v>
85</v>
      </c>
      <c r="AN5" s="33" t="s">
        <v>
86</v>
      </c>
      <c r="AO5" s="33" t="s">
        <v>
87</v>
      </c>
      <c r="AP5" s="33" t="s">
        <v>
88</v>
      </c>
      <c r="AQ5" s="33" t="s">
        <v>
89</v>
      </c>
      <c r="AR5" s="33" t="s">
        <v>
90</v>
      </c>
      <c r="AS5" s="33" t="s">
        <v>
91</v>
      </c>
      <c r="AT5" s="33" t="s">
        <v>
81</v>
      </c>
      <c r="AU5" s="33" t="s">
        <v>
82</v>
      </c>
      <c r="AV5" s="33" t="s">
        <v>
83</v>
      </c>
      <c r="AW5" s="33" t="s">
        <v>
84</v>
      </c>
      <c r="AX5" s="33" t="s">
        <v>
85</v>
      </c>
      <c r="AY5" s="33" t="s">
        <v>
86</v>
      </c>
      <c r="AZ5" s="33" t="s">
        <v>
87</v>
      </c>
      <c r="BA5" s="33" t="s">
        <v>
88</v>
      </c>
      <c r="BB5" s="33" t="s">
        <v>
89</v>
      </c>
      <c r="BC5" s="33" t="s">
        <v>
90</v>
      </c>
      <c r="BD5" s="33" t="s">
        <v>
91</v>
      </c>
      <c r="BE5" s="33" t="s">
        <v>
81</v>
      </c>
      <c r="BF5" s="33" t="s">
        <v>
82</v>
      </c>
      <c r="BG5" s="33" t="s">
        <v>
83</v>
      </c>
      <c r="BH5" s="33" t="s">
        <v>
84</v>
      </c>
      <c r="BI5" s="33" t="s">
        <v>
85</v>
      </c>
      <c r="BJ5" s="33" t="s">
        <v>
86</v>
      </c>
      <c r="BK5" s="33" t="s">
        <v>
87</v>
      </c>
      <c r="BL5" s="33" t="s">
        <v>
88</v>
      </c>
      <c r="BM5" s="33" t="s">
        <v>
89</v>
      </c>
      <c r="BN5" s="33" t="s">
        <v>
90</v>
      </c>
      <c r="BO5" s="33" t="s">
        <v>
91</v>
      </c>
      <c r="BP5" s="33" t="s">
        <v>
81</v>
      </c>
      <c r="BQ5" s="33" t="s">
        <v>
82</v>
      </c>
      <c r="BR5" s="33" t="s">
        <v>
83</v>
      </c>
      <c r="BS5" s="33" t="s">
        <v>
84</v>
      </c>
      <c r="BT5" s="33" t="s">
        <v>
85</v>
      </c>
      <c r="BU5" s="33" t="s">
        <v>
86</v>
      </c>
      <c r="BV5" s="33" t="s">
        <v>
87</v>
      </c>
      <c r="BW5" s="33" t="s">
        <v>
88</v>
      </c>
      <c r="BX5" s="33" t="s">
        <v>
89</v>
      </c>
      <c r="BY5" s="33" t="s">
        <v>
90</v>
      </c>
      <c r="BZ5" s="33" t="s">
        <v>
91</v>
      </c>
      <c r="CA5" s="33" t="s">
        <v>
81</v>
      </c>
      <c r="CB5" s="33" t="s">
        <v>
82</v>
      </c>
      <c r="CC5" s="33" t="s">
        <v>
83</v>
      </c>
      <c r="CD5" s="33" t="s">
        <v>
84</v>
      </c>
      <c r="CE5" s="33" t="s">
        <v>
85</v>
      </c>
      <c r="CF5" s="33" t="s">
        <v>
86</v>
      </c>
      <c r="CG5" s="33" t="s">
        <v>
87</v>
      </c>
      <c r="CH5" s="33" t="s">
        <v>
88</v>
      </c>
      <c r="CI5" s="33" t="s">
        <v>
89</v>
      </c>
      <c r="CJ5" s="33" t="s">
        <v>
90</v>
      </c>
      <c r="CK5" s="33" t="s">
        <v>
91</v>
      </c>
      <c r="CL5" s="33" t="s">
        <v>
81</v>
      </c>
      <c r="CM5" s="33" t="s">
        <v>
82</v>
      </c>
      <c r="CN5" s="33" t="s">
        <v>
83</v>
      </c>
      <c r="CO5" s="33" t="s">
        <v>
84</v>
      </c>
      <c r="CP5" s="33" t="s">
        <v>
85</v>
      </c>
      <c r="CQ5" s="33" t="s">
        <v>
86</v>
      </c>
      <c r="CR5" s="33" t="s">
        <v>
87</v>
      </c>
      <c r="CS5" s="33" t="s">
        <v>
88</v>
      </c>
      <c r="CT5" s="33" t="s">
        <v>
89</v>
      </c>
      <c r="CU5" s="33" t="s">
        <v>
90</v>
      </c>
      <c r="CV5" s="33" t="s">
        <v>
91</v>
      </c>
      <c r="CW5" s="33" t="s">
        <v>
81</v>
      </c>
      <c r="CX5" s="33" t="s">
        <v>
82</v>
      </c>
      <c r="CY5" s="33" t="s">
        <v>
83</v>
      </c>
      <c r="CZ5" s="33" t="s">
        <v>
84</v>
      </c>
      <c r="DA5" s="33" t="s">
        <v>
85</v>
      </c>
      <c r="DB5" s="33" t="s">
        <v>
86</v>
      </c>
      <c r="DC5" s="33" t="s">
        <v>
87</v>
      </c>
      <c r="DD5" s="33" t="s">
        <v>
88</v>
      </c>
      <c r="DE5" s="33" t="s">
        <v>
89</v>
      </c>
      <c r="DF5" s="33" t="s">
        <v>
90</v>
      </c>
      <c r="DG5" s="33" t="s">
        <v>
91</v>
      </c>
      <c r="DH5" s="33" t="s">
        <v>
81</v>
      </c>
      <c r="DI5" s="33" t="s">
        <v>
82</v>
      </c>
      <c r="DJ5" s="33" t="s">
        <v>
83</v>
      </c>
      <c r="DK5" s="33" t="s">
        <v>
84</v>
      </c>
      <c r="DL5" s="33" t="s">
        <v>
85</v>
      </c>
      <c r="DM5" s="33" t="s">
        <v>
86</v>
      </c>
      <c r="DN5" s="33" t="s">
        <v>
87</v>
      </c>
      <c r="DO5" s="33" t="s">
        <v>
88</v>
      </c>
      <c r="DP5" s="33" t="s">
        <v>
89</v>
      </c>
      <c r="DQ5" s="33" t="s">
        <v>
90</v>
      </c>
      <c r="DR5" s="33" t="s">
        <v>
91</v>
      </c>
      <c r="DS5" s="33" t="s">
        <v>
81</v>
      </c>
      <c r="DT5" s="33" t="s">
        <v>
82</v>
      </c>
      <c r="DU5" s="33" t="s">
        <v>
83</v>
      </c>
      <c r="DV5" s="33" t="s">
        <v>
84</v>
      </c>
      <c r="DW5" s="33" t="s">
        <v>
85</v>
      </c>
      <c r="DX5" s="33" t="s">
        <v>
86</v>
      </c>
      <c r="DY5" s="33" t="s">
        <v>
87</v>
      </c>
      <c r="DZ5" s="33" t="s">
        <v>
88</v>
      </c>
      <c r="EA5" s="33" t="s">
        <v>
89</v>
      </c>
      <c r="EB5" s="33" t="s">
        <v>
90</v>
      </c>
      <c r="EC5" s="33" t="s">
        <v>
91</v>
      </c>
      <c r="ED5" s="33" t="s">
        <v>
81</v>
      </c>
      <c r="EE5" s="33" t="s">
        <v>
82</v>
      </c>
      <c r="EF5" s="33" t="s">
        <v>
83</v>
      </c>
      <c r="EG5" s="33" t="s">
        <v>
84</v>
      </c>
      <c r="EH5" s="33" t="s">
        <v>
85</v>
      </c>
      <c r="EI5" s="33" t="s">
        <v>
86</v>
      </c>
      <c r="EJ5" s="33" t="s">
        <v>
87</v>
      </c>
      <c r="EK5" s="33" t="s">
        <v>
88</v>
      </c>
      <c r="EL5" s="33" t="s">
        <v>
89</v>
      </c>
      <c r="EM5" s="33" t="s">
        <v>
90</v>
      </c>
      <c r="EN5" s="33" t="s">
        <v>
91</v>
      </c>
    </row>
    <row r="6" spans="1:144" s="37" customFormat="1" x14ac:dyDescent="0.15">
      <c r="A6" s="29" t="s">
        <v>
92</v>
      </c>
      <c r="B6" s="34">
        <f>
B7</f>
        <v>
2020</v>
      </c>
      <c r="C6" s="34">
        <f t="shared" ref="C6:W6" si="3">
C7</f>
        <v>
80004</v>
      </c>
      <c r="D6" s="34">
        <f t="shared" si="3"/>
        <v>
46</v>
      </c>
      <c r="E6" s="34">
        <f t="shared" si="3"/>
        <v>
1</v>
      </c>
      <c r="F6" s="34">
        <f t="shared" si="3"/>
        <v>
0</v>
      </c>
      <c r="G6" s="34">
        <f t="shared" si="3"/>
        <v>
2</v>
      </c>
      <c r="H6" s="34" t="str">
        <f t="shared" si="3"/>
        <v>
茨城県</v>
      </c>
      <c r="I6" s="34" t="str">
        <f t="shared" si="3"/>
        <v>
法適用</v>
      </c>
      <c r="J6" s="34" t="str">
        <f t="shared" si="3"/>
        <v>
水道事業</v>
      </c>
      <c r="K6" s="34" t="str">
        <f t="shared" si="3"/>
        <v>
用水供給事業</v>
      </c>
      <c r="L6" s="34" t="str">
        <f t="shared" si="3"/>
        <v>
B</v>
      </c>
      <c r="M6" s="34" t="str">
        <f t="shared" si="3"/>
        <v>
自治体職員</v>
      </c>
      <c r="N6" s="35" t="str">
        <f t="shared" si="3"/>
        <v>
-</v>
      </c>
      <c r="O6" s="35">
        <f t="shared" si="3"/>
        <v>
81.94</v>
      </c>
      <c r="P6" s="35">
        <f t="shared" si="3"/>
        <v>
92.59</v>
      </c>
      <c r="Q6" s="35">
        <f t="shared" si="3"/>
        <v>
0</v>
      </c>
      <c r="R6" s="35">
        <f t="shared" si="3"/>
        <v>
2907678</v>
      </c>
      <c r="S6" s="35">
        <f t="shared" si="3"/>
        <v>
6097.39</v>
      </c>
      <c r="T6" s="35">
        <f t="shared" si="3"/>
        <v>
476.87</v>
      </c>
      <c r="U6" s="35">
        <f t="shared" si="3"/>
        <v>
2276173</v>
      </c>
      <c r="V6" s="35">
        <f t="shared" si="3"/>
        <v>
4117.87</v>
      </c>
      <c r="W6" s="35">
        <f t="shared" si="3"/>
        <v>
552.75</v>
      </c>
      <c r="X6" s="36">
        <f>
IF(X7="",NA(),X7)</f>
        <v>
125.87</v>
      </c>
      <c r="Y6" s="36">
        <f t="shared" ref="Y6:AG6" si="4">
IF(Y7="",NA(),Y7)</f>
        <v>
119.66</v>
      </c>
      <c r="Z6" s="36">
        <f t="shared" si="4"/>
        <v>
118.17</v>
      </c>
      <c r="AA6" s="36">
        <f t="shared" si="4"/>
        <v>
118.25</v>
      </c>
      <c r="AB6" s="36">
        <f t="shared" si="4"/>
        <v>
119.65</v>
      </c>
      <c r="AC6" s="36">
        <f t="shared" si="4"/>
        <v>
114.05</v>
      </c>
      <c r="AD6" s="36">
        <f t="shared" si="4"/>
        <v>
114.26</v>
      </c>
      <c r="AE6" s="36">
        <f t="shared" si="4"/>
        <v>
112.98</v>
      </c>
      <c r="AF6" s="36">
        <f t="shared" si="4"/>
        <v>
112.91</v>
      </c>
      <c r="AG6" s="36">
        <f t="shared" si="4"/>
        <v>
111.13</v>
      </c>
      <c r="AH6" s="35" t="str">
        <f>
IF(AH7="","",IF(AH7="-","【-】","【"&amp;SUBSTITUTE(TEXT(AH7,"#,##0.00"),"-","△")&amp;"】"))</f>
        <v>
【111.13】</v>
      </c>
      <c r="AI6" s="35">
        <f>
IF(AI7="",NA(),AI7)</f>
        <v>
0</v>
      </c>
      <c r="AJ6" s="35">
        <f t="shared" ref="AJ6:AR6" si="5">
IF(AJ7="",NA(),AJ7)</f>
        <v>
0</v>
      </c>
      <c r="AK6" s="35">
        <f t="shared" si="5"/>
        <v>
0</v>
      </c>
      <c r="AL6" s="35">
        <f t="shared" si="5"/>
        <v>
0</v>
      </c>
      <c r="AM6" s="35">
        <f t="shared" si="5"/>
        <v>
0</v>
      </c>
      <c r="AN6" s="36">
        <f t="shared" si="5"/>
        <v>
12.65</v>
      </c>
      <c r="AO6" s="36">
        <f t="shared" si="5"/>
        <v>
10.58</v>
      </c>
      <c r="AP6" s="36">
        <f t="shared" si="5"/>
        <v>
10.49</v>
      </c>
      <c r="AQ6" s="36">
        <f t="shared" si="5"/>
        <v>
9.92</v>
      </c>
      <c r="AR6" s="36">
        <f t="shared" si="5"/>
        <v>
12.29</v>
      </c>
      <c r="AS6" s="35" t="str">
        <f>
IF(AS7="","",IF(AS7="-","【-】","【"&amp;SUBSTITUTE(TEXT(AS7,"#,##0.00"),"-","△")&amp;"】"))</f>
        <v>
【12.29】</v>
      </c>
      <c r="AT6" s="36">
        <f>
IF(AT7="",NA(),AT7)</f>
        <v>
312.72000000000003</v>
      </c>
      <c r="AU6" s="36">
        <f t="shared" ref="AU6:BC6" si="6">
IF(AU7="",NA(),AU7)</f>
        <v>
304.95</v>
      </c>
      <c r="AV6" s="36">
        <f t="shared" si="6"/>
        <v>
310.77999999999997</v>
      </c>
      <c r="AW6" s="36">
        <f t="shared" si="6"/>
        <v>
287.18</v>
      </c>
      <c r="AX6" s="36">
        <f t="shared" si="6"/>
        <v>
361.03</v>
      </c>
      <c r="AY6" s="36">
        <f t="shared" si="6"/>
        <v>
224.41</v>
      </c>
      <c r="AZ6" s="36">
        <f t="shared" si="6"/>
        <v>
243.44</v>
      </c>
      <c r="BA6" s="36">
        <f t="shared" si="6"/>
        <v>
258.49</v>
      </c>
      <c r="BB6" s="36">
        <f t="shared" si="6"/>
        <v>
271.10000000000002</v>
      </c>
      <c r="BC6" s="36">
        <f t="shared" si="6"/>
        <v>
284.45</v>
      </c>
      <c r="BD6" s="35" t="str">
        <f>
IF(BD7="","",IF(BD7="-","【-】","【"&amp;SUBSTITUTE(TEXT(BD7,"#,##0.00"),"-","△")&amp;"】"))</f>
        <v>
【284.45】</v>
      </c>
      <c r="BE6" s="36">
        <f>
IF(BE7="",NA(),BE7)</f>
        <v>
307.76</v>
      </c>
      <c r="BF6" s="36">
        <f t="shared" ref="BF6:BN6" si="7">
IF(BF7="",NA(),BF7)</f>
        <v>
298.8</v>
      </c>
      <c r="BG6" s="36">
        <f t="shared" si="7"/>
        <v>
289.14999999999998</v>
      </c>
      <c r="BH6" s="36">
        <f t="shared" si="7"/>
        <v>
285.82</v>
      </c>
      <c r="BI6" s="36">
        <f t="shared" si="7"/>
        <v>
269.27</v>
      </c>
      <c r="BJ6" s="36">
        <f t="shared" si="7"/>
        <v>
320.31</v>
      </c>
      <c r="BK6" s="36">
        <f t="shared" si="7"/>
        <v>
303.26</v>
      </c>
      <c r="BL6" s="36">
        <f t="shared" si="7"/>
        <v>
290.31</v>
      </c>
      <c r="BM6" s="36">
        <f t="shared" si="7"/>
        <v>
272.95999999999998</v>
      </c>
      <c r="BN6" s="36">
        <f t="shared" si="7"/>
        <v>
260.95999999999998</v>
      </c>
      <c r="BO6" s="35" t="str">
        <f>
IF(BO7="","",IF(BO7="-","【-】","【"&amp;SUBSTITUTE(TEXT(BO7,"#,##0.00"),"-","△")&amp;"】"))</f>
        <v>
【260.96】</v>
      </c>
      <c r="BP6" s="36">
        <f>
IF(BP7="",NA(),BP7)</f>
        <v>
127.6</v>
      </c>
      <c r="BQ6" s="36">
        <f t="shared" ref="BQ6:BY6" si="8">
IF(BQ7="",NA(),BQ7)</f>
        <v>
120.6</v>
      </c>
      <c r="BR6" s="36">
        <f t="shared" si="8"/>
        <v>
119.17</v>
      </c>
      <c r="BS6" s="36">
        <f t="shared" si="8"/>
        <v>
119.25</v>
      </c>
      <c r="BT6" s="36">
        <f t="shared" si="8"/>
        <v>
120.55</v>
      </c>
      <c r="BU6" s="36">
        <f t="shared" si="8"/>
        <v>
113.88</v>
      </c>
      <c r="BV6" s="36">
        <f t="shared" si="8"/>
        <v>
114.14</v>
      </c>
      <c r="BW6" s="36">
        <f t="shared" si="8"/>
        <v>
112.83</v>
      </c>
      <c r="BX6" s="36">
        <f t="shared" si="8"/>
        <v>
112.84</v>
      </c>
      <c r="BY6" s="36">
        <f t="shared" si="8"/>
        <v>
110.77</v>
      </c>
      <c r="BZ6" s="35" t="str">
        <f>
IF(BZ7="","",IF(BZ7="-","【-】","【"&amp;SUBSTITUTE(TEXT(BZ7,"#,##0.00"),"-","△")&amp;"】"))</f>
        <v>
【110.77】</v>
      </c>
      <c r="CA6" s="36">
        <f>
IF(CA7="",NA(),CA7)</f>
        <v>
93.25</v>
      </c>
      <c r="CB6" s="36">
        <f t="shared" ref="CB6:CJ6" si="9">
IF(CB7="",NA(),CB7)</f>
        <v>
95.67</v>
      </c>
      <c r="CC6" s="36">
        <f t="shared" si="9"/>
        <v>
96.31</v>
      </c>
      <c r="CD6" s="36">
        <f t="shared" si="9"/>
        <v>
95.99</v>
      </c>
      <c r="CE6" s="36">
        <f t="shared" si="9"/>
        <v>
94</v>
      </c>
      <c r="CF6" s="36">
        <f t="shared" si="9"/>
        <v>
74.02</v>
      </c>
      <c r="CG6" s="36">
        <f t="shared" si="9"/>
        <v>
73.03</v>
      </c>
      <c r="CH6" s="36">
        <f t="shared" si="9"/>
        <v>
73.86</v>
      </c>
      <c r="CI6" s="36">
        <f t="shared" si="9"/>
        <v>
73.849999999999994</v>
      </c>
      <c r="CJ6" s="36">
        <f t="shared" si="9"/>
        <v>
73.180000000000007</v>
      </c>
      <c r="CK6" s="35" t="str">
        <f>
IF(CK7="","",IF(CK7="-","【-】","【"&amp;SUBSTITUTE(TEXT(CK7,"#,##0.00"),"-","△")&amp;"】"))</f>
        <v>
【73.18】</v>
      </c>
      <c r="CL6" s="36">
        <f>
IF(CL7="",NA(),CL7)</f>
        <v>
65.31</v>
      </c>
      <c r="CM6" s="36">
        <f t="shared" ref="CM6:CU6" si="10">
IF(CM7="",NA(),CM7)</f>
        <v>
66.849999999999994</v>
      </c>
      <c r="CN6" s="36">
        <f t="shared" si="10"/>
        <v>
67.56</v>
      </c>
      <c r="CO6" s="36">
        <f t="shared" si="10"/>
        <v>
67.39</v>
      </c>
      <c r="CP6" s="36">
        <f t="shared" si="10"/>
        <v>
69.02</v>
      </c>
      <c r="CQ6" s="36">
        <f t="shared" si="10"/>
        <v>
61.66</v>
      </c>
      <c r="CR6" s="36">
        <f t="shared" si="10"/>
        <v>
62.19</v>
      </c>
      <c r="CS6" s="36">
        <f t="shared" si="10"/>
        <v>
61.77</v>
      </c>
      <c r="CT6" s="36">
        <f t="shared" si="10"/>
        <v>
61.69</v>
      </c>
      <c r="CU6" s="36">
        <f t="shared" si="10"/>
        <v>
62.26</v>
      </c>
      <c r="CV6" s="35" t="str">
        <f>
IF(CV7="","",IF(CV7="-","【-】","【"&amp;SUBSTITUTE(TEXT(CV7,"#,##0.00"),"-","△")&amp;"】"))</f>
        <v>
【62.26】</v>
      </c>
      <c r="CW6" s="36">
        <f>
IF(CW7="",NA(),CW7)</f>
        <v>
97.9</v>
      </c>
      <c r="CX6" s="36">
        <f t="shared" ref="CX6:DF6" si="11">
IF(CX7="",NA(),CX7)</f>
        <v>
98.32</v>
      </c>
      <c r="CY6" s="36">
        <f t="shared" si="11"/>
        <v>
98.24</v>
      </c>
      <c r="CZ6" s="36">
        <f t="shared" si="11"/>
        <v>
98.53</v>
      </c>
      <c r="DA6" s="36">
        <f t="shared" si="11"/>
        <v>
98.23</v>
      </c>
      <c r="DB6" s="36">
        <f t="shared" si="11"/>
        <v>
100.05</v>
      </c>
      <c r="DC6" s="36">
        <f t="shared" si="11"/>
        <v>
100.05</v>
      </c>
      <c r="DD6" s="36">
        <f t="shared" si="11"/>
        <v>
100.08</v>
      </c>
      <c r="DE6" s="36">
        <f t="shared" si="11"/>
        <v>
100</v>
      </c>
      <c r="DF6" s="36">
        <f t="shared" si="11"/>
        <v>
100.16</v>
      </c>
      <c r="DG6" s="35" t="str">
        <f>
IF(DG7="","",IF(DG7="-","【-】","【"&amp;SUBSTITUTE(TEXT(DG7,"#,##0.00"),"-","△")&amp;"】"))</f>
        <v>
【100.16】</v>
      </c>
      <c r="DH6" s="36">
        <f>
IF(DH7="",NA(),DH7)</f>
        <v>
51.42</v>
      </c>
      <c r="DI6" s="36">
        <f t="shared" ref="DI6:DQ6" si="12">
IF(DI7="",NA(),DI7)</f>
        <v>
52.47</v>
      </c>
      <c r="DJ6" s="36">
        <f t="shared" si="12"/>
        <v>
53.66</v>
      </c>
      <c r="DK6" s="36">
        <f t="shared" si="12"/>
        <v>
53.75</v>
      </c>
      <c r="DL6" s="36">
        <f t="shared" si="12"/>
        <v>
55.44</v>
      </c>
      <c r="DM6" s="36">
        <f t="shared" si="12"/>
        <v>
53.56</v>
      </c>
      <c r="DN6" s="36">
        <f t="shared" si="12"/>
        <v>
54.73</v>
      </c>
      <c r="DO6" s="36">
        <f t="shared" si="12"/>
        <v>
55.77</v>
      </c>
      <c r="DP6" s="36">
        <f t="shared" si="12"/>
        <v>
56.48</v>
      </c>
      <c r="DQ6" s="36">
        <f t="shared" si="12"/>
        <v>
57.5</v>
      </c>
      <c r="DR6" s="35" t="str">
        <f>
IF(DR7="","",IF(DR7="-","【-】","【"&amp;SUBSTITUTE(TEXT(DR7,"#,##0.00"),"-","△")&amp;"】"))</f>
        <v>
【57.50】</v>
      </c>
      <c r="DS6" s="36">
        <f>
IF(DS7="",NA(),DS7)</f>
        <v>
6.7</v>
      </c>
      <c r="DT6" s="36">
        <f t="shared" ref="DT6:EB6" si="13">
IF(DT7="",NA(),DT7)</f>
        <v>
6.72</v>
      </c>
      <c r="DU6" s="36">
        <f t="shared" si="13"/>
        <v>
6.89</v>
      </c>
      <c r="DV6" s="36">
        <f t="shared" si="13"/>
        <v>
8.32</v>
      </c>
      <c r="DW6" s="36">
        <f t="shared" si="13"/>
        <v>
11.26</v>
      </c>
      <c r="DX6" s="36">
        <f t="shared" si="13"/>
        <v>
19.440000000000001</v>
      </c>
      <c r="DY6" s="36">
        <f t="shared" si="13"/>
        <v>
22.46</v>
      </c>
      <c r="DZ6" s="36">
        <f t="shared" si="13"/>
        <v>
25.84</v>
      </c>
      <c r="EA6" s="36">
        <f t="shared" si="13"/>
        <v>
27.61</v>
      </c>
      <c r="EB6" s="36">
        <f t="shared" si="13"/>
        <v>
30.3</v>
      </c>
      <c r="EC6" s="35" t="str">
        <f>
IF(EC7="","",IF(EC7="-","【-】","【"&amp;SUBSTITUTE(TEXT(EC7,"#,##0.00"),"-","△")&amp;"】"))</f>
        <v>
【30.30】</v>
      </c>
      <c r="ED6" s="36">
        <f>
IF(ED7="",NA(),ED7)</f>
        <v>
0.04</v>
      </c>
      <c r="EE6" s="35">
        <f t="shared" ref="EE6:EM6" si="14">
IF(EE7="",NA(),EE7)</f>
        <v>
0</v>
      </c>
      <c r="EF6" s="35">
        <f t="shared" si="14"/>
        <v>
0</v>
      </c>
      <c r="EG6" s="35">
        <f t="shared" si="14"/>
        <v>
0</v>
      </c>
      <c r="EH6" s="36">
        <f t="shared" si="14"/>
        <v>
0.01</v>
      </c>
      <c r="EI6" s="36">
        <f t="shared" si="14"/>
        <v>
0.24</v>
      </c>
      <c r="EJ6" s="36">
        <f t="shared" si="14"/>
        <v>
0.27</v>
      </c>
      <c r="EK6" s="36">
        <f t="shared" si="14"/>
        <v>
0.24</v>
      </c>
      <c r="EL6" s="36">
        <f t="shared" si="14"/>
        <v>
0.2</v>
      </c>
      <c r="EM6" s="36">
        <f t="shared" si="14"/>
        <v>
0.32</v>
      </c>
      <c r="EN6" s="35" t="str">
        <f>
IF(EN7="","",IF(EN7="-","【-】","【"&amp;SUBSTITUTE(TEXT(EN7,"#,##0.00"),"-","△")&amp;"】"))</f>
        <v>
【0.32】</v>
      </c>
    </row>
    <row r="7" spans="1:144" s="37" customFormat="1" x14ac:dyDescent="0.15">
      <c r="A7" s="29"/>
      <c r="B7" s="38">
        <v>
2020</v>
      </c>
      <c r="C7" s="38">
        <v>
80004</v>
      </c>
      <c r="D7" s="38">
        <v>
46</v>
      </c>
      <c r="E7" s="38">
        <v>
1</v>
      </c>
      <c r="F7" s="38">
        <v>
0</v>
      </c>
      <c r="G7" s="38">
        <v>
2</v>
      </c>
      <c r="H7" s="38" t="s">
        <v>
93</v>
      </c>
      <c r="I7" s="38" t="s">
        <v>
94</v>
      </c>
      <c r="J7" s="38" t="s">
        <v>
95</v>
      </c>
      <c r="K7" s="38" t="s">
        <v>
96</v>
      </c>
      <c r="L7" s="38" t="s">
        <v>
97</v>
      </c>
      <c r="M7" s="38" t="s">
        <v>
98</v>
      </c>
      <c r="N7" s="39" t="s">
        <v>
99</v>
      </c>
      <c r="O7" s="39">
        <v>
81.94</v>
      </c>
      <c r="P7" s="39">
        <v>
92.59</v>
      </c>
      <c r="Q7" s="39">
        <v>
0</v>
      </c>
      <c r="R7" s="39">
        <v>
2907678</v>
      </c>
      <c r="S7" s="39">
        <v>
6097.39</v>
      </c>
      <c r="T7" s="39">
        <v>
476.87</v>
      </c>
      <c r="U7" s="39">
        <v>
2276173</v>
      </c>
      <c r="V7" s="39">
        <v>
4117.87</v>
      </c>
      <c r="W7" s="39">
        <v>
552.75</v>
      </c>
      <c r="X7" s="39">
        <v>
125.87</v>
      </c>
      <c r="Y7" s="39">
        <v>
119.66</v>
      </c>
      <c r="Z7" s="39">
        <v>
118.17</v>
      </c>
      <c r="AA7" s="39">
        <v>
118.25</v>
      </c>
      <c r="AB7" s="39">
        <v>
119.65</v>
      </c>
      <c r="AC7" s="39">
        <v>
114.05</v>
      </c>
      <c r="AD7" s="39">
        <v>
114.26</v>
      </c>
      <c r="AE7" s="39">
        <v>
112.98</v>
      </c>
      <c r="AF7" s="39">
        <v>
112.91</v>
      </c>
      <c r="AG7" s="39">
        <v>
111.13</v>
      </c>
      <c r="AH7" s="39">
        <v>
111.13</v>
      </c>
      <c r="AI7" s="39">
        <v>
0</v>
      </c>
      <c r="AJ7" s="39">
        <v>
0</v>
      </c>
      <c r="AK7" s="39">
        <v>
0</v>
      </c>
      <c r="AL7" s="39">
        <v>
0</v>
      </c>
      <c r="AM7" s="39">
        <v>
0</v>
      </c>
      <c r="AN7" s="39">
        <v>
12.65</v>
      </c>
      <c r="AO7" s="39">
        <v>
10.58</v>
      </c>
      <c r="AP7" s="39">
        <v>
10.49</v>
      </c>
      <c r="AQ7" s="39">
        <v>
9.92</v>
      </c>
      <c r="AR7" s="39">
        <v>
12.29</v>
      </c>
      <c r="AS7" s="39">
        <v>
12.29</v>
      </c>
      <c r="AT7" s="39">
        <v>
312.72000000000003</v>
      </c>
      <c r="AU7" s="39">
        <v>
304.95</v>
      </c>
      <c r="AV7" s="39">
        <v>
310.77999999999997</v>
      </c>
      <c r="AW7" s="39">
        <v>
287.18</v>
      </c>
      <c r="AX7" s="39">
        <v>
361.03</v>
      </c>
      <c r="AY7" s="39">
        <v>
224.41</v>
      </c>
      <c r="AZ7" s="39">
        <v>
243.44</v>
      </c>
      <c r="BA7" s="39">
        <v>
258.49</v>
      </c>
      <c r="BB7" s="39">
        <v>
271.10000000000002</v>
      </c>
      <c r="BC7" s="39">
        <v>
284.45</v>
      </c>
      <c r="BD7" s="39">
        <v>
284.45</v>
      </c>
      <c r="BE7" s="39">
        <v>
307.76</v>
      </c>
      <c r="BF7" s="39">
        <v>
298.8</v>
      </c>
      <c r="BG7" s="39">
        <v>
289.14999999999998</v>
      </c>
      <c r="BH7" s="39">
        <v>
285.82</v>
      </c>
      <c r="BI7" s="39">
        <v>
269.27</v>
      </c>
      <c r="BJ7" s="39">
        <v>
320.31</v>
      </c>
      <c r="BK7" s="39">
        <v>
303.26</v>
      </c>
      <c r="BL7" s="39">
        <v>
290.31</v>
      </c>
      <c r="BM7" s="39">
        <v>
272.95999999999998</v>
      </c>
      <c r="BN7" s="39">
        <v>
260.95999999999998</v>
      </c>
      <c r="BO7" s="39">
        <v>
260.95999999999998</v>
      </c>
      <c r="BP7" s="39">
        <v>
127.6</v>
      </c>
      <c r="BQ7" s="39">
        <v>
120.6</v>
      </c>
      <c r="BR7" s="39">
        <v>
119.17</v>
      </c>
      <c r="BS7" s="39">
        <v>
119.25</v>
      </c>
      <c r="BT7" s="39">
        <v>
120.55</v>
      </c>
      <c r="BU7" s="39">
        <v>
113.88</v>
      </c>
      <c r="BV7" s="39">
        <v>
114.14</v>
      </c>
      <c r="BW7" s="39">
        <v>
112.83</v>
      </c>
      <c r="BX7" s="39">
        <v>
112.84</v>
      </c>
      <c r="BY7" s="39">
        <v>
110.77</v>
      </c>
      <c r="BZ7" s="39">
        <v>
110.77</v>
      </c>
      <c r="CA7" s="39">
        <v>
93.25</v>
      </c>
      <c r="CB7" s="39">
        <v>
95.67</v>
      </c>
      <c r="CC7" s="39">
        <v>
96.31</v>
      </c>
      <c r="CD7" s="39">
        <v>
95.99</v>
      </c>
      <c r="CE7" s="39">
        <v>
94</v>
      </c>
      <c r="CF7" s="39">
        <v>
74.02</v>
      </c>
      <c r="CG7" s="39">
        <v>
73.03</v>
      </c>
      <c r="CH7" s="39">
        <v>
73.86</v>
      </c>
      <c r="CI7" s="39">
        <v>
73.849999999999994</v>
      </c>
      <c r="CJ7" s="39">
        <v>
73.180000000000007</v>
      </c>
      <c r="CK7" s="39">
        <v>
73.180000000000007</v>
      </c>
      <c r="CL7" s="39">
        <v>
65.31</v>
      </c>
      <c r="CM7" s="39">
        <v>
66.849999999999994</v>
      </c>
      <c r="CN7" s="39">
        <v>
67.56</v>
      </c>
      <c r="CO7" s="39">
        <v>
67.39</v>
      </c>
      <c r="CP7" s="39">
        <v>
69.02</v>
      </c>
      <c r="CQ7" s="39">
        <v>
61.66</v>
      </c>
      <c r="CR7" s="39">
        <v>
62.19</v>
      </c>
      <c r="CS7" s="39">
        <v>
61.77</v>
      </c>
      <c r="CT7" s="39">
        <v>
61.69</v>
      </c>
      <c r="CU7" s="39">
        <v>
62.26</v>
      </c>
      <c r="CV7" s="39">
        <v>
62.26</v>
      </c>
      <c r="CW7" s="39">
        <v>
97.9</v>
      </c>
      <c r="CX7" s="39">
        <v>
98.32</v>
      </c>
      <c r="CY7" s="39">
        <v>
98.24</v>
      </c>
      <c r="CZ7" s="39">
        <v>
98.53</v>
      </c>
      <c r="DA7" s="39">
        <v>
98.23</v>
      </c>
      <c r="DB7" s="39">
        <v>
100.05</v>
      </c>
      <c r="DC7" s="39">
        <v>
100.05</v>
      </c>
      <c r="DD7" s="39">
        <v>
100.08</v>
      </c>
      <c r="DE7" s="39">
        <v>
100</v>
      </c>
      <c r="DF7" s="39">
        <v>
100.16</v>
      </c>
      <c r="DG7" s="39">
        <v>
100.16</v>
      </c>
      <c r="DH7" s="39">
        <v>
51.42</v>
      </c>
      <c r="DI7" s="39">
        <v>
52.47</v>
      </c>
      <c r="DJ7" s="39">
        <v>
53.66</v>
      </c>
      <c r="DK7" s="39">
        <v>
53.75</v>
      </c>
      <c r="DL7" s="39">
        <v>
55.44</v>
      </c>
      <c r="DM7" s="39">
        <v>
53.56</v>
      </c>
      <c r="DN7" s="39">
        <v>
54.73</v>
      </c>
      <c r="DO7" s="39">
        <v>
55.77</v>
      </c>
      <c r="DP7" s="39">
        <v>
56.48</v>
      </c>
      <c r="DQ7" s="39">
        <v>
57.5</v>
      </c>
      <c r="DR7" s="39">
        <v>
57.5</v>
      </c>
      <c r="DS7" s="39">
        <v>
6.7</v>
      </c>
      <c r="DT7" s="39">
        <v>
6.72</v>
      </c>
      <c r="DU7" s="39">
        <v>
6.89</v>
      </c>
      <c r="DV7" s="39">
        <v>
8.32</v>
      </c>
      <c r="DW7" s="39">
        <v>
11.26</v>
      </c>
      <c r="DX7" s="39">
        <v>
19.440000000000001</v>
      </c>
      <c r="DY7" s="39">
        <v>
22.46</v>
      </c>
      <c r="DZ7" s="39">
        <v>
25.84</v>
      </c>
      <c r="EA7" s="39">
        <v>
27.61</v>
      </c>
      <c r="EB7" s="39">
        <v>
30.3</v>
      </c>
      <c r="EC7" s="39">
        <v>
30.3</v>
      </c>
      <c r="ED7" s="39">
        <v>
0.04</v>
      </c>
      <c r="EE7" s="39">
        <v>
0</v>
      </c>
      <c r="EF7" s="39">
        <v>
0</v>
      </c>
      <c r="EG7" s="39">
        <v>
0</v>
      </c>
      <c r="EH7" s="39">
        <v>
0.01</v>
      </c>
      <c r="EI7" s="39">
        <v>
0.24</v>
      </c>
      <c r="EJ7" s="39">
        <v>
0.27</v>
      </c>
      <c r="EK7" s="39">
        <v>
0.24</v>
      </c>
      <c r="EL7" s="39">
        <v>
0.2</v>
      </c>
      <c r="EM7" s="39">
        <v>
0.32</v>
      </c>
      <c r="EN7" s="39">
        <v>
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
100</v>
      </c>
      <c r="C9" s="42" t="s">
        <v>
101</v>
      </c>
      <c r="D9" s="42" t="s">
        <v>
102</v>
      </c>
      <c r="E9" s="42" t="s">
        <v>
103</v>
      </c>
      <c r="F9" s="42" t="s">
        <v>
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
44</v>
      </c>
      <c r="B10" s="43">
        <f t="shared" ref="B10:D10" si="15">
DATEVALUE($B7+12-B11&amp;"/1/"&amp;B12)</f>
        <v>
46753</v>
      </c>
      <c r="C10" s="43">
        <f t="shared" si="15"/>
        <v>
47119</v>
      </c>
      <c r="D10" s="43">
        <f t="shared" si="15"/>
        <v>
47484</v>
      </c>
      <c r="E10" s="44">
        <f>
DATEVALUE($B7+12-E11&amp;"/1/"&amp;E12)</f>
        <v>
47849</v>
      </c>
      <c r="F10" s="44">
        <f>
DATEVALUE($B7+12-F11&amp;"/1/"&amp;F12)</f>
        <v>
48215</v>
      </c>
    </row>
    <row r="11" spans="1:144" x14ac:dyDescent="0.15">
      <c r="B11">
        <v>
4</v>
      </c>
      <c r="C11">
        <v>
3</v>
      </c>
      <c r="D11">
        <v>
2</v>
      </c>
      <c r="E11">
        <v>
1</v>
      </c>
      <c r="F11">
        <v>
0</v>
      </c>
      <c r="G11" t="s">
        <v>
105</v>
      </c>
    </row>
    <row r="12" spans="1:144" x14ac:dyDescent="0.15">
      <c r="B12">
        <v>
1</v>
      </c>
      <c r="C12">
        <v>
1</v>
      </c>
      <c r="D12">
        <v>
1</v>
      </c>
      <c r="E12">
        <v>
1</v>
      </c>
      <c r="F12">
        <v>
2</v>
      </c>
      <c r="G12" t="s">
        <v>
106</v>
      </c>
    </row>
    <row r="13" spans="1:144" x14ac:dyDescent="0.15">
      <c r="B13" t="s">
        <v>
107</v>
      </c>
      <c r="C13" t="s">
        <v>
108</v>
      </c>
      <c r="D13" t="s">
        <v>
107</v>
      </c>
      <c r="E13" t="s">
        <v>
109</v>
      </c>
      <c r="F13" t="s">
        <v>
110</v>
      </c>
      <c r="G13" t="s">
        <v>
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茨城県企業局</cp:lastModifiedBy>
  <cp:lastPrinted>2022-01-25T23:28:09Z</cp:lastPrinted>
  <dcterms:created xsi:type="dcterms:W3CDTF">2021-12-03T06:44:59Z</dcterms:created>
  <dcterms:modified xsi:type="dcterms:W3CDTF">2022-01-27T04:44:25Z</dcterms:modified>
  <cp:category/>
</cp:coreProperties>
</file>