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0.6.18\水道企画課\05企画・経営担当\２０２１（Ｒ３）\02_経営\07_経営分析\05_経営比較分析表\回答\"/>
    </mc:Choice>
  </mc:AlternateContent>
  <workbookProtection workbookAlgorithmName="SHA-512" workbookHashValue="IMKndwJy9YAUwAx7wUEJiL+2A9dFY4XQbwAC6g1cuOOJmHqvTqqUZ5imk2vOcK+ne+IiBgOAxZuFGqWl9K5u/Q==" workbookSaltValue="KrswP7M6d40E/Ukf3Ei9bg==" workbookSpinCount="100000" lockStructure="1"/>
  <bookViews>
    <workbookView xWindow="-120" yWindow="-120" windowWidth="29040" windowHeight="17640" activeTab="0"/>
  </bookViews>
  <sheets>
    <sheet name="法適用_工業用水道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<sst xmlns="http://schemas.openxmlformats.org/spreadsheetml/2006/main" count="262" uniqueCount="108">
  <si>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</si>
  <si>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</si>
  <si>
    <t>業務名</t>
  </si>
  <si>
    <t>業種名</t>
  </si>
  <si>
    <r>
      <t>現在配水能力(合計)(m</t>
    </r>
    <r>
      <rPr>
        <b/>
        <vertAlign val="superscript"/>
        <sz val="11"/>
        <color theme="1"/>
        <rFont val="ＭＳ ゴシック"/>
        <family val="3"/>
        <charset val="128"/>
      </rPr>
      <t>3</t>
    </r>
    <r>
      <rPr>
        <b/>
        <sz val="11"/>
        <color theme="1"/>
        <rFont val="ＭＳ ゴシック"/>
        <family val="3"/>
        <charset val="128"/>
      </rPr>
      <t>/日)</t>
    </r>
  </si>
  <si>
    <t>類似団体区分</t>
  </si>
  <si>
    <t>施設数</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</si>
  <si>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</si>
  <si>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5"/>
  </si>
  <si>
    <t>■</t>
  </si>
  <si>
    <t>当該団体値（当該値）</t>
    <rPh sb="2" eb="4">
      <t>ダンタイ</t>
    </rPh>
    <phoneticPr fontId="5"/>
  </si>
  <si>
    <t>資金不足比率(％)</t>
  </si>
  <si>
    <t>自己資本構成比率(％)</t>
  </si>
  <si>
    <t>給水先事業所数</t>
  </si>
  <si>
    <r>
      <t>契約水量(m</t>
    </r>
    <r>
      <rPr>
        <b/>
        <vertAlign val="superscript"/>
        <sz val="11"/>
        <color theme="1"/>
        <rFont val="ＭＳ ゴシック"/>
        <family val="3"/>
        <charset val="128"/>
      </rPr>
      <t>3</t>
    </r>
    <r>
      <rPr>
        <b/>
        <sz val="11"/>
        <color theme="1"/>
        <rFont val="ＭＳ ゴシック"/>
        <family val="3"/>
        <charset val="128"/>
      </rPr>
      <t>/日)</t>
    </r>
  </si>
  <si>
    <t>管理者の情報</t>
  </si>
  <si>
    <t>－</t>
  </si>
  <si>
    <t>類似団体平均値（平均値）</t>
  </si>
  <si>
    <t>【】</t>
  </si>
  <si>
    <t>令和2年度全国平均</t>
    <rPh sb="0" eb="2">
      <t>レイワ</t>
    </rPh>
    <rPh sb="3" eb="5">
      <t>ネンド</t>
    </rPh>
    <phoneticPr fontId="5"/>
  </si>
  <si>
    <t>分析欄</t>
  </si>
  <si>
    <t>1. 経営の健全性・効率性</t>
  </si>
  <si>
    <t>1. 経営の健全性・効率性について</t>
  </si>
  <si>
    <t>当該値</t>
    <rPh sb="0" eb="2">
      <t>トウガイ</t>
    </rPh>
    <rPh sb="2" eb="3">
      <t>チ</t>
    </rPh>
    <phoneticPr fontId="5"/>
  </si>
  <si>
    <t>平均値</t>
    <rPh sb="0" eb="2">
      <t>ヘイキン</t>
    </rPh>
    <rPh sb="2" eb="3">
      <t>チ</t>
    </rPh>
    <phoneticPr fontId="5"/>
  </si>
  <si>
    <t>2. 老朽化の状況について</t>
  </si>
  <si>
    <t>2. 老朽化の状況</t>
  </si>
  <si>
    <t>全体総括</t>
    <rPh sb="0" eb="2">
      <t>ゼンタイ</t>
    </rPh>
    <rPh sb="2" eb="4">
      <t>ソウカツ</t>
    </rPh>
    <phoneticPr fontId="5"/>
  </si>
  <si>
    <t>全国平均</t>
  </si>
  <si>
    <t>①</t>
  </si>
  <si>
    <t>②</t>
  </si>
  <si>
    <t>③</t>
  </si>
  <si>
    <t>④</t>
  </si>
  <si>
    <t>⑤</t>
  </si>
  <si>
    <t>⑥</t>
  </si>
  <si>
    <t>⑦</t>
  </si>
  <si>
    <t>⑧</t>
  </si>
  <si>
    <t>②</t>
  </si>
  <si>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</si>
  <si>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</si>
  <si>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</si>
  <si>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</si>
  <si>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</si>
  <si>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</si>
  <si>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</si>
  <si>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</si>
  <si>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</si>
  <si>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</si>
  <si>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</si>
  <si>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</si>
  <si>
    <t>中項目</t>
    <rPh sb="0" eb="1">
      <t>チュウ</t>
    </rPh>
    <rPh sb="1" eb="3">
      <t>コウモク</t>
    </rPh>
    <phoneticPr fontId="5"/>
  </si>
  <si>
    <t>①経常収支比率(％)</t>
  </si>
  <si>
    <t>②累積欠損金比率(％)</t>
  </si>
  <si>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</si>
  <si>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</si>
  <si>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</si>
  <si>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</si>
  <si>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</si>
  <si>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</si>
  <si>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</si>
  <si>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</si>
  <si>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</si>
  <si>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</si>
  <si>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</si>
  <si>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</si>
  <si>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</si>
  <si>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</si>
  <si>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</si>
  <si>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</si>
  <si>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</si>
  <si>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</si>
  <si>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</si>
  <si>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</si>
  <si>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</si>
  <si>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</si>
  <si>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</si>
  <si>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</si>
  <si>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</si>
  <si>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</si>
  <si>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</si>
  <si>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</si>
  <si>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</si>
  <si>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</si>
  <si>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</si>
  <si>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</si>
  <si>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</si>
  <si>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</si>
  <si>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</si>
  <si>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</si>
  <si>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110001</t>
  </si>
  <si>
    <t>46</t>
  </si>
  <si>
    <t>02</t>
  </si>
  <si>
    <t>0</t>
  </si>
  <si>
    <t>000</t>
  </si>
  <si>
    <t>埼玉県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</si>
  <si>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</si>
  <si>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</si>
  <si>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</si>
  <si>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</si>
  <si>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</si>
  <si>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</si>
  <si>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</si>
  <si>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</si>
  <si>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</si>
  <si>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</si>
  <si>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「①経常収支比率」は100％を超えており、正常収益力を維持しているが、給水収益の減少や維持管理費の増加に伴い、数値自体は減少傾向にある。
  「②累積欠損金比率」は昭和50年度以降、0％と健全経営を維持している。
　「③流動比率」は、短期債務に対して十分な支払能力を有する概ね200％の水準を大幅に超えており、短期的な債務に対する支払能力を確保しているといえる。
　「④企業債残高対給水収益比率」は企業債の繰り上げ償還の実施、平成12年度以降新規起債の中止等により、企業債残高の圧縮に努め、低水準を維持している。
　「⑤料金回収率」は100％を超えているが、近年は給水収益の減少や維持管理費の増加に伴い、類似団体平均を下回っている。
　「⑥給水原価」は維持管理費の増加により上昇傾向にある。
　「⑦施設利用率」は全国平均を下回る40％台で推移している。
　　なお、本県の料金制度は責任水量制を採用しているため、施設利用率が低いことが直ちに給水収益に影響を及ぼすものではない。
　「⑧契約率」は事業所の廃止・撤退に伴う契約水量の減少により減少傾向にある。
　</t>
  </si>
  <si>
    <t>　「①有形固定資産減価償却率」は施設や管路などが古いもので取得後50年以上経過しており、類似団体と比べて高い水準となっている。
　今後は施設及び設備の改良、更新及び撤去のためのコスト増大が見込まれる。施設等の更新は、アセットマネジメントにより適正に管理し、経営に及ぼす影響を見極めながら計画的に進めていく。
　「②管路経年化率」は、本県の事業開始が比較的早く、事業創設時に布設した管路が既に法定耐用年数を経過しているため、類似団体と比べて高い水準となっている。
　「③管路更新率」は類似団体平均を下回っているが、今後は管路更新計画に基づき、水処理施設の耐震化完了後に更新を進めていく予定である。</t>
  </si>
  <si>
    <r>
      <t>　これまでのところ、経営の健全性・効率性は概ね良好な状況で推移しており、財務内容は健全である。
　今後は節水や生産ラインの合理化、工場の移転等に伴う事業所数の減少により、契約水量は減少が見込まれる一方、老朽化した施設や管路の更新費用は増加し、今後の経営状況は悪化することが想定される。
　</t>
    </r>
    <r>
      <rPr>
        <sz val="11"/>
        <rFont val="ＭＳ ゴシック"/>
        <family val="3"/>
        <charset val="128"/>
      </rPr>
      <t>このため、更なる維持管理コストの縮減はもとより、長期的視点に立った施設の効率的・効果的なアセットマネジメント等による経営改善に取組むとともに、料金値上げについても今後検討し持続的な事業運営に努めてい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</si>
</sst>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font>
      <sz val="11"/>
      <color theme="1"/>
      <name val="ＭＳ Ｐゴシック"/>
      <family val="2"/>
      <charset val="128"/>
    </font>
    <font>
      <sz val="10"/>
      <color theme="1"/>
      <name val="Arial"/>
      <family val="2"/>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9"/>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37">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style="thin">
        <color auto="1"/>
      </left>
      <right/>
      <top/>
      <bottom/>
    </border>
    <border>
      <left/>
      <right/>
      <top/>
      <bottom style="thin">
        <color auto="1"/>
      </bottom>
    </border>
    <border>
      <left/>
      <right style="thin">
        <color auto="1"/>
      </right>
      <top/>
      <bottom style="thin">
        <color auto="1"/>
      </bottom>
    </border>
    <border>
      <left style="thin">
        <color rgb="FFA6A6A6"/>
      </left>
      <right/>
      <top/>
      <bottom/>
    </border>
    <border>
      <left/>
      <right style="thin">
        <color rgb="FFA6A6A6"/>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rgb="FFA6A6A6"/>
      </left>
      <right/>
      <top/>
      <bottom style="thin">
        <color rgb="FFA6A6A6"/>
      </bottom>
    </border>
    <border>
      <left/>
      <right/>
      <top/>
      <bottom style="thin">
        <color rgb="FFA6A6A6"/>
      </bottom>
    </border>
    <border>
      <left/>
      <right style="thin">
        <color rgb="FFA6A6A6"/>
      </right>
      <top/>
      <bottom style="thin">
        <color rgb="FFA6A6A6"/>
      </bottom>
    </border>
    <border>
      <left style="thin">
        <color theme="0" tint="-0.49997"/>
      </left>
      <right style="thin">
        <color theme="0" tint="-0.49997"/>
      </right>
      <top style="thin">
        <color theme="0" tint="-0.49997"/>
      </top>
      <bottom style="thin">
        <color theme="0" tint="-0.49997"/>
      </bottom>
    </border>
    <border>
      <left style="thin">
        <color theme="0" tint="-0.49997"/>
      </left>
      <right/>
      <top style="thin">
        <color theme="0" tint="-0.49997"/>
      </top>
      <bottom style="thin">
        <color theme="0" tint="-0.49997"/>
      </bottom>
    </border>
    <border>
      <left/>
      <right/>
      <top style="thin">
        <color theme="0" tint="-0.49997"/>
      </top>
      <bottom style="thin">
        <color theme="0" tint="-0.49997"/>
      </bottom>
    </border>
    <border>
      <left/>
      <right style="thin">
        <color theme="0" tint="-0.49997"/>
      </right>
      <top style="thin">
        <color theme="0" tint="-0.49997"/>
      </top>
      <bottom style="thin">
        <color theme="0" tint="-0.49997"/>
      </bottom>
    </border>
    <border>
      <left/>
      <right/>
      <top/>
      <bottom style="thin">
        <color theme="0" tint="-0.49997"/>
      </bottom>
    </border>
    <border>
      <left/>
      <right style="thin">
        <color theme="0" tint="-0.49997"/>
      </right>
      <top/>
      <bottom style="thin">
        <color theme="0" tint="-0.49997"/>
      </bottom>
    </border>
    <border>
      <left style="thin">
        <color rgb="FFA6A6A6"/>
      </left>
      <right/>
      <top style="thin">
        <color rgb="FFA6A6A6"/>
      </top>
      <bottom/>
    </border>
    <border>
      <left/>
      <right/>
      <top style="thin">
        <color rgb="FFA6A6A6"/>
      </top>
      <bottom/>
    </border>
    <border>
      <left/>
      <right style="thin">
        <color rgb="FFA6A6A6"/>
      </right>
      <top style="thin">
        <color rgb="FFA6A6A6"/>
      </top>
      <bottom/>
    </border>
    <border>
      <left style="thin">
        <color rgb="FFA6A6A6"/>
      </left>
      <right style="thin">
        <color auto="1"/>
      </right>
      <top style="thin">
        <color rgb="FFA6A6A6"/>
      </top>
      <bottom style="thin">
        <color auto="1"/>
      </bottom>
    </border>
    <border>
      <left style="thin">
        <color auto="1"/>
      </left>
      <right style="thin">
        <color auto="1"/>
      </right>
      <top style="thin">
        <color rgb="FFA6A6A6"/>
      </top>
      <bottom style="thin">
        <color auto="1"/>
      </bottom>
    </border>
    <border>
      <left style="thin">
        <color auto="1"/>
      </left>
      <right style="thin">
        <color rgb="FFA6A6A6"/>
      </right>
      <top style="thin">
        <color rgb="FFA6A6A6"/>
      </top>
      <bottom style="thin">
        <color auto="1"/>
      </bottom>
    </border>
    <border>
      <left style="thin">
        <color rgb="FFA6A6A6"/>
      </left>
      <right style="thin">
        <color auto="1"/>
      </right>
      <top style="thin">
        <color auto="1"/>
      </top>
      <bottom style="thin">
        <color auto="1"/>
      </bottom>
    </border>
    <border>
      <left style="thin">
        <color auto="1"/>
      </left>
      <right style="thin">
        <color rgb="FFA6A6A6"/>
      </right>
      <top style="thin">
        <color auto="1"/>
      </top>
      <bottom style="thin">
        <color auto="1"/>
      </bottom>
    </border>
    <border>
      <left style="thin">
        <color rgb="FFA6A6A6"/>
      </left>
      <right style="thin">
        <color auto="1"/>
      </right>
      <top style="thin">
        <color auto="1"/>
      </top>
      <bottom/>
    </border>
    <border>
      <left style="thin">
        <color auto="1"/>
      </left>
      <right style="thin">
        <color rgb="FFA6A6A6"/>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159">
    <xf numFmtId="0" fontId="0" fillId="0" borderId="0" xfId="0" applyAlignment="1">
      <alignment vertical="center"/>
    </xf>
    <xf numFmtId="0" fontId="4" fillId="0" borderId="0" xfId="0" applyFont="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12" fillId="0" borderId="0" xfId="0" applyFont="1" applyAlignment="1">
      <alignment vertical="center"/>
    </xf>
    <xf numFmtId="0" fontId="12" fillId="0" borderId="4" xfId="0" applyFont="1" applyBorder="1" applyAlignment="1">
      <alignment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13" fillId="0" borderId="0" xfId="0" applyFont="1" applyAlignment="1">
      <alignment horizontal="left" vertical="center"/>
    </xf>
    <xf numFmtId="0" fontId="13" fillId="0" borderId="0" xfId="0" applyFont="1" applyAlignment="1">
      <alignment vertical="center"/>
    </xf>
    <xf numFmtId="0" fontId="13" fillId="0" borderId="4" xfId="0" applyFont="1" applyBorder="1" applyAlignment="1">
      <alignment vertical="center"/>
    </xf>
    <xf numFmtId="49" fontId="6" fillId="0" borderId="5"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6" xfId="0" applyFont="1" applyBorder="1" applyAlignment="1">
      <alignment horizontal="left" vertical="center"/>
    </xf>
    <xf numFmtId="0" fontId="14" fillId="0" borderId="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5"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vertical="center" shrinkToFit="1"/>
    </xf>
    <xf numFmtId="0" fontId="6" fillId="0" borderId="9" xfId="0" applyFont="1" applyBorder="1" applyAlignment="1">
      <alignment vertical="center"/>
    </xf>
    <xf numFmtId="0" fontId="18" fillId="0" borderId="0" xfId="0" applyFont="1" applyFill="1" applyAlignment="1">
      <alignment vertical="center"/>
    </xf>
    <xf numFmtId="0" fontId="4" fillId="0" borderId="0" xfId="0" applyFont="1" applyFill="1" applyAlignment="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pplyAlignment="1">
      <alignment vertical="center"/>
    </xf>
    <xf numFmtId="0" fontId="6" fillId="0" borderId="10"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17" fillId="0"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0" applyFont="1" applyAlignment="1" applyProtection="1">
      <alignment vertical="center"/>
      <protection hidden="1"/>
    </xf>
    <xf numFmtId="0" fontId="0" fillId="2" borderId="11"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1" xfId="0" applyFill="1" applyBorder="1" applyAlignment="1">
      <alignment vertical="center" shrinkToFit="1"/>
    </xf>
    <xf numFmtId="0" fontId="0" fillId="3" borderId="11" xfId="0" applyFill="1" applyBorder="1" applyAlignment="1">
      <alignment vertical="center" shrinkToFit="1"/>
    </xf>
    <xf numFmtId="181" fontId="0" fillId="3" borderId="11" xfId="0" applyNumberFormat="1" applyFill="1" applyBorder="1" applyAlignment="1">
      <alignment vertical="center" shrinkToFit="1"/>
    </xf>
    <xf numFmtId="182" fontId="0" fillId="3" borderId="11" xfId="0" applyNumberFormat="1" applyFill="1" applyBorder="1" applyAlignment="1">
      <alignment vertical="center" shrinkToFit="1"/>
    </xf>
    <xf numFmtId="49" fontId="0" fillId="0" borderId="0" xfId="0" applyNumberFormat="1" applyAlignment="1">
      <alignment vertical="center" shrinkToFit="1"/>
    </xf>
    <xf numFmtId="49" fontId="0" fillId="0" borderId="11" xfId="0" applyNumberFormat="1" applyBorder="1" applyAlignment="1">
      <alignment vertical="center" shrinkToFit="1"/>
    </xf>
    <xf numFmtId="181" fontId="0" fillId="0" borderId="11" xfId="0" applyNumberFormat="1" applyBorder="1" applyAlignment="1">
      <alignment vertical="center" shrinkToFit="1"/>
    </xf>
    <xf numFmtId="177" fontId="0" fillId="0" borderId="11" xfId="0" applyNumberFormat="1" applyBorder="1" applyAlignment="1">
      <alignment vertical="center" shrinkToFit="1"/>
    </xf>
    <xf numFmtId="40" fontId="0" fillId="0" borderId="11" xfId="20" applyNumberFormat="1" applyFont="1" applyBorder="1" applyAlignment="1">
      <alignment vertical="center" shrinkToFit="1"/>
    </xf>
    <xf numFmtId="183" fontId="0" fillId="0" borderId="11" xfId="20" applyNumberFormat="1" applyFont="1" applyBorder="1" applyAlignment="1">
      <alignment vertical="center" shrinkToFit="1"/>
    </xf>
    <xf numFmtId="40" fontId="0" fillId="0" borderId="0" xfId="0" applyNumberFormat="1" applyAlignment="1">
      <alignment vertical="center"/>
    </xf>
    <xf numFmtId="0" fontId="0" fillId="4" borderId="11" xfId="0" applyFill="1" applyBorder="1" applyAlignment="1">
      <alignment vertical="center"/>
    </xf>
    <xf numFmtId="178" fontId="0" fillId="0" borderId="11" xfId="0" applyNumberFormat="1" applyBorder="1" applyAlignment="1">
      <alignment vertical="center"/>
    </xf>
    <xf numFmtId="40" fontId="0" fillId="0" borderId="7" xfId="0" applyNumberFormat="1" applyBorder="1" applyAlignment="1">
      <alignment vertical="center"/>
    </xf>
    <xf numFmtId="184" fontId="0" fillId="0" borderId="11" xfId="0" applyNumberFormat="1" applyBorder="1" applyAlignment="1">
      <alignment vertical="center"/>
    </xf>
    <xf numFmtId="0" fontId="0" fillId="0" borderId="11" xfId="0" applyBorder="1" applyAlignment="1">
      <alignment vertical="center"/>
    </xf>
    <xf numFmtId="179" fontId="0" fillId="0" borderId="11" xfId="0" applyNumberFormat="1" applyBorder="1" applyAlignment="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179" fontId="17" fillId="0" borderId="18"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18" xfId="0" applyFont="1" applyBorder="1" applyAlignment="1">
      <alignment horizontal="center" vertical="center" shrinkToFit="1"/>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5" xfId="0" applyFont="1" applyBorder="1" applyAlignment="1">
      <alignment horizontal="left" vertical="center"/>
    </xf>
    <xf numFmtId="0" fontId="15" fillId="0" borderId="0" xfId="0" applyFont="1" applyAlignment="1">
      <alignment horizontal="left" vertical="center"/>
    </xf>
    <xf numFmtId="0" fontId="15" fillId="0" borderId="4" xfId="0" applyFont="1" applyBorder="1" applyAlignment="1">
      <alignment horizontal="left" vertical="center"/>
    </xf>
    <xf numFmtId="0" fontId="6" fillId="0" borderId="5"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8" fontId="17" fillId="0" borderId="19" xfId="0" applyNumberFormat="1" applyFont="1" applyBorder="1" applyAlignment="1" applyProtection="1">
      <alignment horizontal="center" vertical="center"/>
      <protection hidden="1"/>
    </xf>
    <xf numFmtId="178" fontId="17" fillId="0" borderId="20" xfId="0" applyNumberFormat="1" applyFont="1" applyBorder="1" applyAlignment="1" applyProtection="1">
      <alignment horizontal="center" vertical="center"/>
      <protection hidden="1"/>
    </xf>
    <xf numFmtId="178" fontId="17" fillId="0" borderId="21" xfId="0" applyNumberFormat="1" applyFont="1" applyBorder="1" applyAlignment="1" applyProtection="1">
      <alignment horizontal="center" vertical="center"/>
      <protection hidden="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7" fillId="0" borderId="19"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179" fontId="17" fillId="0" borderId="19" xfId="0" applyNumberFormat="1" applyFont="1" applyBorder="1" applyAlignment="1" applyProtection="1">
      <alignment horizontal="center" vertical="center" shrinkToFit="1"/>
      <protection hidden="1"/>
    </xf>
    <xf numFmtId="179" fontId="17" fillId="0" borderId="20" xfId="0" applyNumberFormat="1" applyFont="1" applyBorder="1" applyAlignment="1" applyProtection="1">
      <alignment horizontal="center" vertical="center" shrinkToFit="1"/>
      <protection hidden="1"/>
    </xf>
    <xf numFmtId="179" fontId="17" fillId="0" borderId="21" xfId="0" applyNumberFormat="1" applyFont="1" applyBorder="1" applyAlignment="1" applyProtection="1">
      <alignment horizontal="center" vertical="center" shrinkToFit="1"/>
      <protection hidden="1"/>
    </xf>
    <xf numFmtId="0" fontId="16" fillId="0" borderId="22" xfId="0" applyFont="1" applyBorder="1" applyAlignment="1">
      <alignment horizontal="center" vertical="center"/>
    </xf>
    <xf numFmtId="0" fontId="16" fillId="0" borderId="23" xfId="0" applyFont="1" applyBorder="1" applyAlignment="1">
      <alignment horizontal="center" vertical="center"/>
    </xf>
    <xf numFmtId="178" fontId="17" fillId="0" borderId="19" xfId="0" applyNumberFormat="1" applyFont="1" applyBorder="1" applyAlignment="1" applyProtection="1">
      <alignment horizontal="center" vertical="center" shrinkToFit="1"/>
      <protection hidden="1"/>
    </xf>
    <xf numFmtId="178" fontId="17" fillId="0" borderId="20" xfId="0" applyNumberFormat="1" applyFont="1" applyBorder="1" applyAlignment="1" applyProtection="1">
      <alignment horizontal="center" vertical="center" shrinkToFit="1"/>
      <protection hidden="1"/>
    </xf>
    <xf numFmtId="178" fontId="17" fillId="0" borderId="21" xfId="0" applyNumberFormat="1" applyFont="1" applyBorder="1" applyAlignment="1" applyProtection="1">
      <alignment horizontal="center" vertical="center" shrinkToFit="1"/>
      <protection hidden="1"/>
    </xf>
    <xf numFmtId="0" fontId="15" fillId="0" borderId="5" xfId="0" applyFont="1" applyBorder="1" applyAlignment="1">
      <alignment vertical="center"/>
    </xf>
    <xf numFmtId="0" fontId="15" fillId="0" borderId="0" xfId="0" applyFont="1" applyAlignment="1">
      <alignment vertical="center"/>
    </xf>
    <xf numFmtId="0" fontId="15" fillId="0" borderId="4" xfId="0" applyFont="1" applyBorder="1" applyAlignment="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12" xfId="0" applyFont="1" applyBorder="1" applyAlignment="1">
      <alignment horizontal="center" vertical="center"/>
    </xf>
    <xf numFmtId="0" fontId="6" fillId="0" borderId="33" xfId="0" applyFont="1" applyBorder="1" applyAlignment="1">
      <alignment horizontal="center" vertical="center"/>
    </xf>
    <xf numFmtId="0" fontId="10" fillId="0" borderId="0" xfId="0" applyFont="1" applyAlignment="1">
      <alignment horizontal="left"/>
    </xf>
    <xf numFmtId="0" fontId="10" fillId="0" borderId="6" xfId="0" applyFont="1" applyBorder="1" applyAlignment="1">
      <alignment horizontal="left"/>
    </xf>
    <xf numFmtId="177" fontId="6" fillId="0" borderId="34" xfId="0" applyNumberFormat="1" applyFont="1" applyBorder="1" applyAlignment="1" applyProtection="1">
      <alignment horizontal="center" vertical="center" shrinkToFit="1"/>
      <protection hidden="1"/>
    </xf>
    <xf numFmtId="177" fontId="6" fillId="0" borderId="35" xfId="0" applyNumberFormat="1" applyFont="1" applyBorder="1" applyAlignment="1" applyProtection="1">
      <alignment horizontal="center" vertical="center" shrinkToFit="1"/>
      <protection hidden="1"/>
    </xf>
    <xf numFmtId="177" fontId="6" fillId="0" borderId="36" xfId="0" applyNumberFormat="1" applyFont="1" applyBorder="1" applyAlignment="1" applyProtection="1">
      <alignment horizontal="center" vertical="center" shrinkToFit="1"/>
      <protection hidden="1"/>
    </xf>
    <xf numFmtId="176" fontId="6" fillId="0" borderId="34" xfId="0" applyNumberFormat="1" applyFont="1" applyBorder="1" applyAlignment="1" applyProtection="1">
      <alignment horizontal="center" vertical="center" shrinkToFit="1"/>
      <protection hidden="1"/>
    </xf>
    <xf numFmtId="176" fontId="6" fillId="0" borderId="35" xfId="0" applyNumberFormat="1" applyFont="1" applyBorder="1" applyAlignment="1" applyProtection="1">
      <alignment horizontal="center" vertical="center" shrinkToFit="1"/>
      <protection hidden="1"/>
    </xf>
    <xf numFmtId="176" fontId="6" fillId="0" borderId="36" xfId="0" applyNumberFormat="1" applyFont="1" applyBorder="1" applyAlignment="1" applyProtection="1">
      <alignment horizontal="center" vertical="center" shrinkToFit="1"/>
      <protection hidden="1"/>
    </xf>
    <xf numFmtId="0" fontId="6" fillId="0" borderId="34" xfId="0" applyNumberFormat="1" applyFont="1" applyBorder="1" applyAlignment="1" applyProtection="1">
      <alignment horizontal="center" vertical="center" shrinkToFit="1"/>
      <protection hidden="1"/>
    </xf>
    <xf numFmtId="0" fontId="6" fillId="0" borderId="35" xfId="0" applyNumberFormat="1" applyFont="1" applyBorder="1" applyAlignment="1" applyProtection="1">
      <alignment horizontal="center" vertical="center" shrinkToFit="1"/>
      <protection hidden="1"/>
    </xf>
    <xf numFmtId="0" fontId="6" fillId="0" borderId="36"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4" fillId="5" borderId="34" xfId="0" applyFont="1" applyFill="1" applyBorder="1" applyAlignment="1">
      <alignment horizontal="center" vertical="center" shrinkToFit="1"/>
    </xf>
    <xf numFmtId="0" fontId="4" fillId="5" borderId="35" xfId="0"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13" fillId="0" borderId="5"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6" xfId="0" applyNumberFormat="1" applyFont="1" applyBorder="1" applyAlignment="1">
      <alignment horizontal="left" vertical="center"/>
    </xf>
    <xf numFmtId="0" fontId="4" fillId="0" borderId="6"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2" borderId="11" xfId="0" applyFill="1" applyBorder="1" applyAlignment="1">
      <alignment horizontal="center" vertical="center"/>
    </xf>
    <xf numFmtId="0" fontId="0" fillId="2" borderId="1" xfId="0" applyFill="1" applyBorder="1" applyAlignment="1">
      <alignment horizontal="left" vertical="top"/>
    </xf>
    <xf numFmtId="0" fontId="0" fillId="2" borderId="2" xfId="0" applyFill="1" applyBorder="1" applyAlignment="1">
      <alignment horizontal="left" vertical="top"/>
    </xf>
    <xf numFmtId="0" fontId="0" fillId="2" borderId="10" xfId="0" applyFill="1" applyBorder="1" applyAlignment="1">
      <alignment horizontal="left" vertical="top"/>
    </xf>
    <xf numFmtId="0" fontId="0" fillId="2" borderId="6" xfId="0" applyFill="1" applyBorder="1" applyAlignment="1">
      <alignment horizontal="left" vertical="top"/>
    </xf>
    <xf numFmtId="0" fontId="0" fillId="2" borderId="11" xfId="0" applyFill="1" applyBorder="1" applyAlignment="1">
      <alignment horizontal="center" vertical="center" wrapText="1"/>
    </xf>
  </cellXfs>
  <cellStyles count="7">
    <cellStyle name="Normal" xfId="0"/>
    <cellStyle name="Percent" xfId="15"/>
    <cellStyle name="Currency" xfId="16"/>
    <cellStyle name="Currency [0]" xfId="17"/>
    <cellStyle name="Comma" xfId="18"/>
    <cellStyle name="Comma [0]" xfId="19"/>
    <cellStyle name="桁区切り"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85"/>
          <c:y val="0"/>
        </c:manualLayout>
      </c:layout>
      <c:overlay val="1"/>
      <c:spPr>
        <a:noFill/>
        <a:ln>
          <a:noFill/>
        </a:ln>
      </c:spPr>
    </c:title>
    <c:autoTitleDeleted val="0"/>
    <c:plotArea>
      <c:layout>
        <c:manualLayout>
          <c:layoutTarget val="inner"/>
          <c:xMode val="edge"/>
          <c:yMode val="edge"/>
          <c:x val="0.1015"/>
          <c:y val="0.158"/>
          <c:w val="0.8845"/>
          <c:h val="0.8165"/>
        </c:manualLayout>
      </c:layout>
      <c:barChart>
        <c:barDir val="col"/>
        <c:grouping val="clustered"/>
        <c:varyColors val="0"/>
        <c:ser>
          <c:idx val="0"/>
          <c:order val="0"/>
          <c:tx>
            <c:strRef>
              <c:f>データ!$DD$11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71.39</c:v>
                </c:pt>
                <c:pt idx="1">
                  <c:v>67.99</c:v>
                </c:pt>
                <c:pt idx="2">
                  <c:v>69.13</c:v>
                </c:pt>
                <c:pt idx="3">
                  <c:v>69.2</c:v>
                </c:pt>
                <c:pt idx="4">
                  <c:v>67.77</c:v>
                </c:pt>
              </c:numCache>
            </c:numRef>
          </c:val>
          <c:extLst>
            <c:ext xmlns:c16="http://schemas.microsoft.com/office/drawing/2014/chart" uri="{C3380CC4-5D6E-409C-BE32-E72D297353CC}">
              <c16:uniqueId val="{00000000-3D31-4CEC-AB39-02EBC58C132F}"/>
            </c:ext>
          </c:extLst>
        </c:ser>
        <c:axId val="958745"/>
        <c:axId val="8628710"/>
      </c:barChart>
      <c:lineChart>
        <c:grouping val="standard"/>
        <c:varyColors val="0"/>
        <c:ser>
          <c:idx val="1"/>
          <c:order val="1"/>
          <c:tx>
            <c:strRef>
              <c:f>データ!$DD$12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3D31-4CEC-AB39-02EBC58C132F}"/>
            </c:ext>
          </c:extLst>
        </c:ser>
        <c:marker val="1"/>
        <c:axId val="958745"/>
        <c:axId val="8628710"/>
      </c:lineChart>
      <c:cat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noMultiLvlLbl val="1"/>
      </c:cat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958745"/>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97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データ!$AE$11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36-4F04-B1B5-F1DAF17462B5}"/>
            </c:ext>
          </c:extLst>
        </c:ser>
        <c:axId val="20234383"/>
        <c:axId val="47891719"/>
      </c:barChart>
      <c:lineChart>
        <c:grouping val="standard"/>
        <c:varyColors val="0"/>
        <c:ser>
          <c:idx val="1"/>
          <c:order val="1"/>
          <c:tx>
            <c:strRef>
              <c:f>データ!$AE$12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c:v>
                </c:pt>
                <c:pt idx="4">
                  <c:v>9.47</c:v>
                </c:pt>
              </c:numCache>
            </c:numRef>
          </c:val>
          <c:smooth val="0"/>
          <c:extLst>
            <c:ext xmlns:c16="http://schemas.microsoft.com/office/drawing/2014/chart" uri="{C3380CC4-5D6E-409C-BE32-E72D297353CC}">
              <c16:uniqueId val="{00000001-9236-4F04-B1B5-F1DAF17462B5}"/>
            </c:ext>
          </c:extLst>
        </c:ser>
        <c:marker val="1"/>
        <c:axId val="20234383"/>
        <c:axId val="47891719"/>
      </c:lineChart>
      <c:cat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noMultiLvlLbl val="1"/>
      </c:cat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20234383"/>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97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データ!$T$11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123.86</c:v>
                </c:pt>
                <c:pt idx="1">
                  <c:v>125.86</c:v>
                </c:pt>
                <c:pt idx="2">
                  <c:v>116.24</c:v>
                </c:pt>
                <c:pt idx="3">
                  <c:v>114.87</c:v>
                </c:pt>
                <c:pt idx="4">
                  <c:v>101.24</c:v>
                </c:pt>
              </c:numCache>
            </c:numRef>
          </c:val>
          <c:extLst>
            <c:ext xmlns:c16="http://schemas.microsoft.com/office/drawing/2014/chart" uri="{C3380CC4-5D6E-409C-BE32-E72D297353CC}">
              <c16:uniqueId val="{00000000-A823-42CE-8556-8C83FF9D2CBC}"/>
            </c:ext>
          </c:extLst>
        </c:ser>
        <c:axId val="28372289"/>
        <c:axId val="54024015"/>
      </c:barChart>
      <c:lineChart>
        <c:grouping val="standard"/>
        <c:varyColors val="0"/>
        <c:ser>
          <c:idx val="1"/>
          <c:order val="1"/>
          <c:tx>
            <c:strRef>
              <c:f>データ!$T$12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A823-42CE-8556-8C83FF9D2CBC}"/>
            </c:ext>
          </c:extLst>
        </c:ser>
        <c:marker val="1"/>
        <c:axId val="28372289"/>
        <c:axId val="54024015"/>
      </c:lineChart>
      <c:cat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noMultiLvlLbl val="1"/>
      </c:cat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28372289"/>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②管路経年化率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7325"/>
          <c:y val="0"/>
        </c:manualLayout>
      </c:layout>
      <c:overlay val="1"/>
      <c:spPr>
        <a:noFill/>
        <a:ln>
          <a:noFill/>
        </a:ln>
      </c:spPr>
    </c:title>
    <c:autoTitleDeleted val="0"/>
    <c:plotArea>
      <c:layout>
        <c:manualLayout>
          <c:layoutTarget val="inner"/>
          <c:xMode val="edge"/>
          <c:yMode val="edge"/>
          <c:x val="0.1015"/>
          <c:y val="0.158"/>
          <c:w val="0.8845"/>
          <c:h val="0.8165"/>
        </c:manualLayout>
      </c:layout>
      <c:barChart>
        <c:barDir val="col"/>
        <c:grouping val="clustered"/>
        <c:varyColors val="0"/>
        <c:ser>
          <c:idx val="0"/>
          <c:order val="0"/>
          <c:tx>
            <c:strRef>
              <c:f>データ!$DO$11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65.16</c:v>
                </c:pt>
                <c:pt idx="1">
                  <c:v>72.8</c:v>
                </c:pt>
                <c:pt idx="2">
                  <c:v>84.87</c:v>
                </c:pt>
                <c:pt idx="3">
                  <c:v>88.68</c:v>
                </c:pt>
                <c:pt idx="4">
                  <c:v>89.44</c:v>
                </c:pt>
              </c:numCache>
            </c:numRef>
          </c:val>
          <c:extLst>
            <c:ext xmlns:c16="http://schemas.microsoft.com/office/drawing/2014/chart" uri="{C3380CC4-5D6E-409C-BE32-E72D297353CC}">
              <c16:uniqueId val="{00000000-D22B-4382-8C63-70F650D9B3A2}"/>
            </c:ext>
          </c:extLst>
        </c:ser>
        <c:axId val="10549531"/>
        <c:axId val="27836922"/>
      </c:barChart>
      <c:lineChart>
        <c:grouping val="standard"/>
        <c:varyColors val="0"/>
        <c:ser>
          <c:idx val="1"/>
          <c:order val="1"/>
          <c:tx>
            <c:strRef>
              <c:f>データ!$DO$12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D22B-4382-8C63-70F650D9B3A2}"/>
            </c:ext>
          </c:extLst>
        </c:ser>
        <c:marker val="1"/>
        <c:axId val="10549531"/>
        <c:axId val="27836922"/>
      </c:lineChart>
      <c:cat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noMultiLvlLbl val="1"/>
      </c:cat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10549531"/>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③管路更新率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855"/>
          <c:y val="0"/>
        </c:manualLayout>
      </c:layout>
      <c:overlay val="1"/>
      <c:spPr>
        <a:noFill/>
        <a:ln>
          <a:noFill/>
        </a:ln>
      </c:spPr>
    </c:title>
    <c:autoTitleDeleted val="0"/>
    <c:plotArea>
      <c:layout>
        <c:manualLayout>
          <c:layoutTarget val="inner"/>
          <c:xMode val="edge"/>
          <c:yMode val="edge"/>
          <c:x val="0.1015"/>
          <c:y val="0.158"/>
          <c:w val="0.8845"/>
          <c:h val="0.8165"/>
        </c:manualLayout>
      </c:layout>
      <c:barChart>
        <c:barDir val="col"/>
        <c:grouping val="clustered"/>
        <c:varyColors val="0"/>
        <c:ser>
          <c:idx val="0"/>
          <c:order val="0"/>
          <c:tx>
            <c:strRef>
              <c:f>データ!$DZ$11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6943-4A4F-BE52-2F8788FB0375}"/>
            </c:ext>
          </c:extLst>
        </c:ser>
        <c:axId val="49205706"/>
        <c:axId val="40198173"/>
      </c:barChart>
      <c:lineChart>
        <c:grouping val="standard"/>
        <c:varyColors val="0"/>
        <c:ser>
          <c:idx val="1"/>
          <c:order val="1"/>
          <c:tx>
            <c:strRef>
              <c:f>データ!$DZ$12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6943-4A4F-BE52-2F8788FB0375}"/>
            </c:ext>
          </c:extLst>
        </c:ser>
        <c:marker val="1"/>
        <c:axId val="49205706"/>
        <c:axId val="40198173"/>
      </c:lineChart>
      <c:cat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noMultiLvlLbl val="1"/>
      </c:cat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49205706"/>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③流動比率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812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データ!$AP$11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2159.09</c:v>
                </c:pt>
                <c:pt idx="1">
                  <c:v>4747.22</c:v>
                </c:pt>
                <c:pt idx="2">
                  <c:v>3975.05</c:v>
                </c:pt>
                <c:pt idx="3">
                  <c:v>3910.88</c:v>
                </c:pt>
                <c:pt idx="4">
                  <c:v>6361.01</c:v>
                </c:pt>
              </c:numCache>
            </c:numRef>
          </c:val>
          <c:extLst>
            <c:ext xmlns:c16="http://schemas.microsoft.com/office/drawing/2014/chart" uri="{C3380CC4-5D6E-409C-BE32-E72D297353CC}">
              <c16:uniqueId val="{00000000-73C1-4981-BC49-A69DE0D397F1}"/>
            </c:ext>
          </c:extLst>
        </c:ser>
        <c:axId val="26239245"/>
        <c:axId val="34826618"/>
      </c:barChart>
      <c:lineChart>
        <c:grouping val="standard"/>
        <c:varyColors val="0"/>
        <c:ser>
          <c:idx val="1"/>
          <c:order val="1"/>
          <c:tx>
            <c:strRef>
              <c:f>データ!$AP$12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73C1-4981-BC49-A69DE0D397F1}"/>
            </c:ext>
          </c:extLst>
        </c:ser>
        <c:marker val="1"/>
        <c:axId val="26239245"/>
        <c:axId val="34826618"/>
      </c:lineChart>
      <c:cat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noMultiLvlLbl val="1"/>
      </c:cat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26239245"/>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④企業債残高対給水収益比率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187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データ!$BA$11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49.5</c:v>
                </c:pt>
                <c:pt idx="1">
                  <c:v>42.73</c:v>
                </c:pt>
                <c:pt idx="2">
                  <c:v>33.44</c:v>
                </c:pt>
                <c:pt idx="3">
                  <c:v>23.93</c:v>
                </c:pt>
                <c:pt idx="4">
                  <c:v>17.37</c:v>
                </c:pt>
              </c:numCache>
            </c:numRef>
          </c:val>
          <c:extLst>
            <c:ext xmlns:c16="http://schemas.microsoft.com/office/drawing/2014/chart" uri="{C3380CC4-5D6E-409C-BE32-E72D297353CC}">
              <c16:uniqueId val="{00000000-0B59-4BF6-BE9B-1CB2EBD3ECB4}"/>
            </c:ext>
          </c:extLst>
        </c:ser>
        <c:axId val="45004109"/>
        <c:axId val="2383799"/>
      </c:barChart>
      <c:lineChart>
        <c:grouping val="standard"/>
        <c:varyColors val="0"/>
        <c:ser>
          <c:idx val="1"/>
          <c:order val="1"/>
          <c:tx>
            <c:strRef>
              <c:f>データ!$BA$12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0B59-4BF6-BE9B-1CB2EBD3ECB4}"/>
            </c:ext>
          </c:extLst>
        </c:ser>
        <c:marker val="1"/>
        <c:axId val="45004109"/>
        <c:axId val="2383799"/>
      </c:lineChart>
      <c:cat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noMultiLvlLbl val="1"/>
      </c:cat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45004109"/>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⑤料金回収率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7125"/>
          <c:y val="0"/>
        </c:manualLayout>
      </c:layout>
      <c:overlay val="1"/>
      <c:spPr>
        <a:noFill/>
        <a:ln>
          <a:noFill/>
        </a:ln>
      </c:spPr>
    </c:title>
    <c:autoTitleDeleted val="0"/>
    <c:plotArea>
      <c:layout>
        <c:manualLayout>
          <c:layoutTarget val="inner"/>
          <c:xMode val="edge"/>
          <c:yMode val="edge"/>
          <c:x val="0.12425"/>
          <c:y val="0.158"/>
          <c:w val="0.858"/>
          <c:h val="0.8165"/>
        </c:manualLayout>
      </c:layout>
      <c:barChart>
        <c:barDir val="col"/>
        <c:grouping val="clustered"/>
        <c:varyColors val="0"/>
        <c:ser>
          <c:idx val="0"/>
          <c:order val="0"/>
          <c:tx>
            <c:strRef>
              <c:f>データ!$BL$11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126.07</c:v>
                </c:pt>
                <c:pt idx="1">
                  <c:v>128.77</c:v>
                </c:pt>
                <c:pt idx="2">
                  <c:v>117.65</c:v>
                </c:pt>
                <c:pt idx="3">
                  <c:v>115.94</c:v>
                </c:pt>
                <c:pt idx="4">
                  <c:v>101</c:v>
                </c:pt>
              </c:numCache>
            </c:numRef>
          </c:val>
          <c:extLst>
            <c:ext xmlns:c16="http://schemas.microsoft.com/office/drawing/2014/chart" uri="{C3380CC4-5D6E-409C-BE32-E72D297353CC}">
              <c16:uniqueId val="{00000000-9090-4716-9D60-6EEAFDFBF4CA}"/>
            </c:ext>
          </c:extLst>
        </c:ser>
        <c:axId val="21454193"/>
        <c:axId val="58870012"/>
      </c:barChart>
      <c:lineChart>
        <c:grouping val="standard"/>
        <c:varyColors val="0"/>
        <c:ser>
          <c:idx val="1"/>
          <c:order val="1"/>
          <c:tx>
            <c:strRef>
              <c:f>データ!$BL$12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9090-4716-9D60-6EEAFDFBF4CA}"/>
            </c:ext>
          </c:extLst>
        </c:ser>
        <c:marker val="1"/>
        <c:axId val="21454193"/>
        <c:axId val="58870012"/>
      </c:lineChart>
      <c:cat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noMultiLvlLbl val="1"/>
      </c:cat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21454193"/>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⑥給水原価</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88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データ!$BW$11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18.53</c:v>
                </c:pt>
                <c:pt idx="1">
                  <c:v>18.21</c:v>
                </c:pt>
                <c:pt idx="2">
                  <c:v>20.13</c:v>
                </c:pt>
                <c:pt idx="3">
                  <c:v>20.29</c:v>
                </c:pt>
                <c:pt idx="4">
                  <c:v>23.19</c:v>
                </c:pt>
              </c:numCache>
            </c:numRef>
          </c:val>
          <c:extLst>
            <c:ext xmlns:c16="http://schemas.microsoft.com/office/drawing/2014/chart" uri="{C3380CC4-5D6E-409C-BE32-E72D297353CC}">
              <c16:uniqueId val="{00000000-B315-493F-9D36-DDD35909606B}"/>
            </c:ext>
          </c:extLst>
        </c:ser>
        <c:axId val="60068066"/>
        <c:axId val="3741682"/>
      </c:barChart>
      <c:lineChart>
        <c:grouping val="standard"/>
        <c:varyColors val="0"/>
        <c:ser>
          <c:idx val="1"/>
          <c:order val="1"/>
          <c:tx>
            <c:strRef>
              <c:f>データ!$BW$12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c:v>
                </c:pt>
                <c:pt idx="1">
                  <c:v>16.8</c:v>
                </c:pt>
                <c:pt idx="2">
                  <c:v>17.03</c:v>
                </c:pt>
                <c:pt idx="3">
                  <c:v>17.07</c:v>
                </c:pt>
                <c:pt idx="4">
                  <c:v>17.22</c:v>
                </c:pt>
              </c:numCache>
            </c:numRef>
          </c:val>
          <c:smooth val="0"/>
          <c:extLst>
            <c:ext xmlns:c16="http://schemas.microsoft.com/office/drawing/2014/chart" uri="{C3380CC4-5D6E-409C-BE32-E72D297353CC}">
              <c16:uniqueId val="{00000001-B315-493F-9D36-DDD35909606B}"/>
            </c:ext>
          </c:extLst>
        </c:ser>
        <c:marker val="1"/>
        <c:axId val="60068066"/>
        <c:axId val="3741682"/>
      </c:lineChart>
      <c:cat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noMultiLvlLbl val="1"/>
      </c:cat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60068066"/>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⑦施設利用率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65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データ!$CH$11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45.02</c:v>
                </c:pt>
                <c:pt idx="1">
                  <c:v>45.28</c:v>
                </c:pt>
                <c:pt idx="2">
                  <c:v>46.78</c:v>
                </c:pt>
                <c:pt idx="3">
                  <c:v>45.17</c:v>
                </c:pt>
                <c:pt idx="4">
                  <c:v>43.81</c:v>
                </c:pt>
              </c:numCache>
            </c:numRef>
          </c:val>
          <c:extLst>
            <c:ext xmlns:c16="http://schemas.microsoft.com/office/drawing/2014/chart" uri="{C3380CC4-5D6E-409C-BE32-E72D297353CC}">
              <c16:uniqueId val="{00000000-A5C2-423B-B86A-A50218405128}"/>
            </c:ext>
          </c:extLst>
        </c:ser>
        <c:axId val="33675143"/>
        <c:axId val="34640832"/>
      </c:barChart>
      <c:lineChart>
        <c:grouping val="standard"/>
        <c:varyColors val="0"/>
        <c:ser>
          <c:idx val="1"/>
          <c:order val="1"/>
          <c:tx>
            <c:strRef>
              <c:f>データ!$CH$12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A5C2-423B-B86A-A50218405128}"/>
            </c:ext>
          </c:extLst>
        </c:ser>
        <c:marker val="1"/>
        <c:axId val="33675143"/>
        <c:axId val="34640832"/>
      </c:lineChart>
      <c:cat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noMultiLvlLbl val="1"/>
      </c:cat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33675143"/>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⑧契約率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97"/>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データ!$CS$11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76.41</c:v>
                </c:pt>
                <c:pt idx="1">
                  <c:v>72.94</c:v>
                </c:pt>
                <c:pt idx="2">
                  <c:v>72.37</c:v>
                </c:pt>
                <c:pt idx="3">
                  <c:v>72.48</c:v>
                </c:pt>
                <c:pt idx="4">
                  <c:v>72.05</c:v>
                </c:pt>
              </c:numCache>
            </c:numRef>
          </c:val>
          <c:extLst>
            <c:ext xmlns:c16="http://schemas.microsoft.com/office/drawing/2014/chart" uri="{C3380CC4-5D6E-409C-BE32-E72D297353CC}">
              <c16:uniqueId val="{00000000-0322-4323-A9AC-800AFB143E85}"/>
            </c:ext>
          </c:extLst>
        </c:ser>
        <c:axId val="43332040"/>
        <c:axId val="54444047"/>
      </c:barChart>
      <c:lineChart>
        <c:grouping val="standard"/>
        <c:varyColors val="0"/>
        <c:ser>
          <c:idx val="1"/>
          <c:order val="1"/>
          <c:tx>
            <c:strRef>
              <c:f>データ!$CS$12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c:v>
                </c:pt>
                <c:pt idx="4">
                  <c:v>80.08</c:v>
                </c:pt>
              </c:numCache>
            </c:numRef>
          </c:val>
          <c:smooth val="0"/>
          <c:extLst>
            <c:ext xmlns:c16="http://schemas.microsoft.com/office/drawing/2014/chart" uri="{C3380CC4-5D6E-409C-BE32-E72D297353CC}">
              <c16:uniqueId val="{00000001-0322-4323-A9AC-800AFB143E85}"/>
            </c:ext>
          </c:extLst>
        </c:ser>
        <c:marker val="1"/>
        <c:axId val="43332040"/>
        <c:axId val="54444047"/>
      </c:lineChart>
      <c:cat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noMultiLvlLbl val="1"/>
      </c:cat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43332040"/>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HK$90">
      <cdr:nvSpPr>
        <cdr:cNvPr id="2" name="テキスト ボックス 17"/>
        <cdr:cNvSpPr txBox="1"/>
      </cdr:nvSpPr>
      <cdr:spPr>
        <a:xfrm>
          <a:off x="4743450" y="161925"/>
          <a:ext cx="10953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FC6F300B-46DA-43D4-810A-8227A23B5D51}" type="TxLink">
            <a:rPr altLang="en-US" lang="en-US" sz="1100" u="none" b="0" i="0">
              <a:solidFill>
                <a:srgbClr val="000000"/>
              </a:solidFill>
              <a:latin typeface="ＭＳ ゴシック"/>
              <a:ea typeface="ＭＳ ゴシック"/>
            </a:rPr>
            <a:t>【59.52】</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AD$90">
      <cdr:nvSpPr>
        <cdr:cNvPr id="2" name="テキスト ボックス 17"/>
        <cdr:cNvSpPr txBox="1"/>
      </cdr:nvSpPr>
      <cdr:spPr>
        <a:xfrm>
          <a:off x="3629025" y="161925"/>
          <a:ext cx="838200"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AFFBEF12-A487-4880-9DF3-22488D343AEA}" type="TxLink">
            <a:rPr altLang="en-US" lang="en-US" sz="1100" u="none" b="0" i="0">
              <a:solidFill>
                <a:srgbClr val="000000"/>
              </a:solidFill>
              <a:latin typeface="ＭＳ ゴシック"/>
              <a:ea typeface="ＭＳ ゴシック"/>
            </a:rPr>
            <a:t>【19.58】</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C$90">
      <cdr:nvSpPr>
        <cdr:cNvPr id="2" name="テキスト ボックス 17"/>
        <cdr:cNvSpPr txBox="1"/>
      </cdr:nvSpPr>
      <cdr:spPr>
        <a:xfrm>
          <a:off x="3600450" y="161925"/>
          <a:ext cx="8286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D1C73136-C39A-4E31-9B9D-54073C347EB8}" type="TxLink">
            <a:rPr altLang="en-US" lang="en-US" sz="1100" u="none" b="0" i="0">
              <a:solidFill>
                <a:srgbClr val="000000"/>
              </a:solidFill>
              <a:latin typeface="ＭＳ ゴシック"/>
              <a:ea typeface="ＭＳ ゴシック"/>
            </a:rPr>
            <a:t>【118.49】</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9</xdr:col>
      <xdr:colOff>0</xdr:colOff>
      <xdr:row>64</xdr:row>
      <xdr:rowOff>0</xdr:rowOff>
    </xdr:from>
    <xdr:to>
      <xdr:col>161</xdr:col>
      <xdr:colOff>0</xdr:colOff>
      <xdr:row>78</xdr:row>
      <xdr:rowOff>0</xdr:rowOff>
    </xdr:to>
    <xdr:graphicFrame macro="">
      <xdr:nvGraphicFramePr>
        <xdr:cNvPr id="2" name="グラフ 1"/>
        <xdr:cNvGraphicFramePr/>
      </xdr:nvGraphicFramePr>
      <xdr:xfrm>
        <a:off x="466725" y="11134725"/>
        <a:ext cx="5848350" cy="2400300"/>
      </xdr:xfrm>
      <a:graphic>
        <a:graphicData uri="http://schemas.openxmlformats.org/drawingml/2006/chart">
          <c:chart xmlns:c="http://schemas.openxmlformats.org/drawingml/2006/chart"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xdr:cNvGraphicFramePr/>
      </xdr:nvGraphicFramePr>
      <xdr:xfrm>
        <a:off x="6943725" y="11134725"/>
        <a:ext cx="5848350" cy="2400300"/>
      </xdr:xfrm>
      <a:graphic>
        <a:graphicData uri="http://schemas.openxmlformats.org/drawingml/2006/chart">
          <c:chart xmlns:c="http://schemas.openxmlformats.org/drawingml/2006/chart"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xdr:cNvGraphicFramePr/>
      </xdr:nvGraphicFramePr>
      <xdr:xfrm>
        <a:off x="13420725" y="11134725"/>
        <a:ext cx="5848350" cy="2400300"/>
      </xdr:xfrm>
      <a:graphic>
        <a:graphicData uri="http://schemas.openxmlformats.org/drawingml/2006/chart">
          <c:chart xmlns:c="http://schemas.openxmlformats.org/drawingml/2006/chart" r:id="rId3"/>
        </a:graphicData>
      </a:graphic>
    </xdr:graphicFrame>
    <xdr:clientData/>
  </xdr:twoCellAnchor>
  <xdr:twoCellAnchor>
    <xdr:from>
      <xdr:col>257</xdr:col>
      <xdr:colOff>0</xdr:colOff>
      <xdr:row>16</xdr:row>
      <xdr:rowOff>0</xdr:rowOff>
    </xdr:from>
    <xdr:to>
      <xdr:col>373</xdr:col>
      <xdr:colOff>0</xdr:colOff>
      <xdr:row>29</xdr:row>
      <xdr:rowOff>145676</xdr:rowOff>
    </xdr:to>
    <xdr:graphicFrame macro="">
      <xdr:nvGraphicFramePr>
        <xdr:cNvPr id="5" name="グラフ 2"/>
        <xdr:cNvGraphicFramePr/>
      </xdr:nvGraphicFramePr>
      <xdr:xfrm>
        <a:off x="10029825" y="2905125"/>
        <a:ext cx="4476750" cy="2371725"/>
      </xdr:xfrm>
      <a:graphic>
        <a:graphicData uri="http://schemas.openxmlformats.org/drawingml/2006/chart">
          <c:chart xmlns:c="http://schemas.openxmlformats.org/drawingml/2006/chart" r:id="rId4"/>
        </a:graphicData>
      </a:graphic>
    </xdr:graphicFrame>
    <xdr:clientData/>
  </xdr:twoCellAnchor>
  <xdr:twoCellAnchor>
    <xdr:from>
      <xdr:col>381</xdr:col>
      <xdr:colOff>0</xdr:colOff>
      <xdr:row>16</xdr:row>
      <xdr:rowOff>0</xdr:rowOff>
    </xdr:from>
    <xdr:to>
      <xdr:col>497</xdr:col>
      <xdr:colOff>0</xdr:colOff>
      <xdr:row>29</xdr:row>
      <xdr:rowOff>145676</xdr:rowOff>
    </xdr:to>
    <xdr:graphicFrame macro="">
      <xdr:nvGraphicFramePr>
        <xdr:cNvPr id="6" name="グラフ 2"/>
        <xdr:cNvGraphicFramePr/>
      </xdr:nvGraphicFramePr>
      <xdr:xfrm>
        <a:off x="14830425" y="2905125"/>
        <a:ext cx="4438650" cy="2371725"/>
      </xdr:xfrm>
      <a:graphic>
        <a:graphicData uri="http://schemas.openxmlformats.org/drawingml/2006/chart">
          <c:chart xmlns:c="http://schemas.openxmlformats.org/drawingml/2006/chart"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xdr:cNvGraphicFramePr/>
      </xdr:nvGraphicFramePr>
      <xdr:xfrm>
        <a:off x="466725" y="6848475"/>
        <a:ext cx="4438650" cy="2371725"/>
      </xdr:xfrm>
      <a:graphic>
        <a:graphicData uri="http://schemas.openxmlformats.org/drawingml/2006/chart">
          <c:chart xmlns:c="http://schemas.openxmlformats.org/drawingml/2006/chart"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xdr:cNvGraphicFramePr/>
      </xdr:nvGraphicFramePr>
      <xdr:xfrm>
        <a:off x="5229225" y="6848475"/>
        <a:ext cx="4476750" cy="2371725"/>
      </xdr:xfrm>
      <a:graphic>
        <a:graphicData uri="http://schemas.openxmlformats.org/drawingml/2006/chart">
          <c:chart xmlns:c="http://schemas.openxmlformats.org/drawingml/2006/chart" r:id="rId7"/>
        </a:graphicData>
      </a:graphic>
    </xdr:graphicFrame>
    <xdr:clientData/>
  </xdr:twoCellAnchor>
  <xdr:twoCellAnchor>
    <xdr:from>
      <xdr:col>257</xdr:col>
      <xdr:colOff>0</xdr:colOff>
      <xdr:row>39</xdr:row>
      <xdr:rowOff>0</xdr:rowOff>
    </xdr:from>
    <xdr:to>
      <xdr:col>373</xdr:col>
      <xdr:colOff>0</xdr:colOff>
      <xdr:row>52</xdr:row>
      <xdr:rowOff>145675</xdr:rowOff>
    </xdr:to>
    <xdr:graphicFrame macro="">
      <xdr:nvGraphicFramePr>
        <xdr:cNvPr id="9" name="グラフ 2"/>
        <xdr:cNvGraphicFramePr/>
      </xdr:nvGraphicFramePr>
      <xdr:xfrm>
        <a:off x="10029825" y="6848475"/>
        <a:ext cx="4476750" cy="2371725"/>
      </xdr:xfrm>
      <a:graphic>
        <a:graphicData uri="http://schemas.openxmlformats.org/drawingml/2006/chart">
          <c:chart xmlns:c="http://schemas.openxmlformats.org/drawingml/2006/chart" r:id="rId8"/>
        </a:graphicData>
      </a:graphic>
    </xdr:graphicFrame>
    <xdr:clientData/>
  </xdr:twoCellAnchor>
  <xdr:twoCellAnchor>
    <xdr:from>
      <xdr:col>381</xdr:col>
      <xdr:colOff>0</xdr:colOff>
      <xdr:row>39</xdr:row>
      <xdr:rowOff>0</xdr:rowOff>
    </xdr:from>
    <xdr:to>
      <xdr:col>497</xdr:col>
      <xdr:colOff>0</xdr:colOff>
      <xdr:row>52</xdr:row>
      <xdr:rowOff>145675</xdr:rowOff>
    </xdr:to>
    <xdr:graphicFrame macro="">
      <xdr:nvGraphicFramePr>
        <xdr:cNvPr id="10" name="グラフ 2"/>
        <xdr:cNvGraphicFramePr/>
      </xdr:nvGraphicFramePr>
      <xdr:xfrm>
        <a:off x="14830425" y="6848475"/>
        <a:ext cx="4438650" cy="2371725"/>
      </xdr:xfrm>
      <a:graphic>
        <a:graphicData uri="http://schemas.openxmlformats.org/drawingml/2006/chart">
          <c:chart xmlns:c="http://schemas.openxmlformats.org/drawingml/2006/chart"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xdr:cNvGraphicFramePr/>
      </xdr:nvGraphicFramePr>
      <xdr:xfrm>
        <a:off x="5229225" y="2905125"/>
        <a:ext cx="4476750" cy="2371725"/>
      </xdr:xfrm>
      <a:graphic>
        <a:graphicData uri="http://schemas.openxmlformats.org/drawingml/2006/chart">
          <c:chart xmlns:c="http://schemas.openxmlformats.org/drawingml/2006/chart"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xdr:cNvGraphicFramePr/>
      </xdr:nvGraphicFramePr>
      <xdr:xfrm>
        <a:off x="466725" y="2905125"/>
        <a:ext cx="4438650" cy="2371725"/>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IL$90">
      <cdr:nvSpPr>
        <cdr:cNvPr id="2" name="テキスト ボックス 17"/>
        <cdr:cNvSpPr txBox="1"/>
      </cdr:nvSpPr>
      <cdr:spPr>
        <a:xfrm>
          <a:off x="4743450" y="161925"/>
          <a:ext cx="10953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3624450-53B1-4CC3-B4B8-EF3AADF19ACE}" type="TxLink">
            <a:rPr altLang="en-US" lang="en-US" sz="1100" u="none" b="0" i="0">
              <a:solidFill>
                <a:srgbClr val="000000"/>
              </a:solidFill>
              <a:latin typeface="ＭＳ ゴシック"/>
              <a:ea typeface="ＭＳ ゴシック"/>
            </a:rPr>
            <a:t>【49.06】</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JM$90">
      <cdr:nvSpPr>
        <cdr:cNvPr id="2" name="テキスト ボックス 17"/>
        <cdr:cNvSpPr txBox="1"/>
      </cdr:nvSpPr>
      <cdr:spPr>
        <a:xfrm>
          <a:off x="4743450" y="161925"/>
          <a:ext cx="10953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40B6CB1-1B2C-4A90-A340-8A1F83AE54A4}" type="TxLink">
            <a:rPr altLang="en-US" lang="en-US" sz="1100" u="none" b="0" i="0">
              <a:solidFill>
                <a:srgbClr val="000000"/>
              </a:solidFill>
              <a:latin typeface="ＭＳ ゴシック"/>
              <a:ea typeface="ＭＳ ゴシック"/>
            </a:rPr>
            <a:t>【0.39】</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BE$90">
      <cdr:nvSpPr>
        <cdr:cNvPr id="2" name="テキスト ボックス 17"/>
        <cdr:cNvSpPr txBox="1"/>
      </cdr:nvSpPr>
      <cdr:spPr>
        <a:xfrm>
          <a:off x="3629025" y="161925"/>
          <a:ext cx="838200"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FD65006C-A572-4A04-A2A2-53B44938DE2E}" type="TxLink">
            <a:rPr altLang="en-US" lang="en-US" sz="1100" u="none" b="0" i="0">
              <a:solidFill>
                <a:srgbClr val="000000"/>
              </a:solidFill>
              <a:latin typeface="ＭＳ ゴシック"/>
              <a:ea typeface="ＭＳ ゴシック"/>
            </a:rPr>
            <a:t>【436.32】</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CF$90">
      <cdr:nvSpPr>
        <cdr:cNvPr id="2" name="テキスト ボックス 17"/>
        <cdr:cNvSpPr txBox="1"/>
      </cdr:nvSpPr>
      <cdr:spPr>
        <a:xfrm>
          <a:off x="3600450" y="161925"/>
          <a:ext cx="8286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0A71D06D-1554-4272-9D24-B22572D26376}" type="TxLink">
            <a:rPr altLang="en-US" lang="en-US" sz="1100" u="none" b="0" i="0">
              <a:solidFill>
                <a:srgbClr val="000000"/>
              </a:solidFill>
              <a:latin typeface="ＭＳ ゴシック"/>
              <a:ea typeface="ＭＳ ゴシック"/>
            </a:rPr>
            <a:t>【238.21】</a:t>
          </a:fld>
          <a:endParaRPr altLang="en-US" lang="ja-JP"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DG$90:$EG$90">
      <cdr:nvSpPr>
        <cdr:cNvPr id="2" name="テキスト ボックス 17"/>
        <cdr:cNvSpPr txBox="1"/>
      </cdr:nvSpPr>
      <cdr:spPr>
        <a:xfrm>
          <a:off x="3600450" y="161925"/>
          <a:ext cx="8286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9F7EB52-EC8B-4C9F-889A-73FF70FE3AA5}" type="TxLink">
            <a:rPr altLang="en-US" lang="en-US" sz="1100" u="none" b="0" i="0">
              <a:solidFill>
                <a:srgbClr val="000000"/>
              </a:solidFill>
              <a:latin typeface="ＭＳ ゴシック"/>
              <a:ea typeface="ＭＳ ゴシック"/>
            </a:rPr>
            <a:t>【113.30】</a:t>
          </a:fld>
          <a:endParaRPr altLang="en-US" lang="ja-JP"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EH$90">
      <cdr:nvSpPr>
        <cdr:cNvPr id="2" name="テキスト ボックス 17"/>
        <cdr:cNvSpPr txBox="1"/>
      </cdr:nvSpPr>
      <cdr:spPr>
        <a:xfrm>
          <a:off x="3629025" y="161925"/>
          <a:ext cx="838200"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09846A86-A0FE-4303-B518-5AF5F6EF9B40}" type="TxLink">
            <a:rPr altLang="en-US" lang="en-US" sz="1100" u="none" b="0" i="0">
              <a:solidFill>
                <a:srgbClr val="000000"/>
              </a:solidFill>
              <a:latin typeface="ＭＳ ゴシック"/>
              <a:ea typeface="ＭＳ ゴシック"/>
            </a:rPr>
            <a:t>【18.87】</a:t>
          </a:fld>
          <a:endParaRPr altLang="en-US" lang="ja-JP"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FI$90">
      <cdr:nvSpPr>
        <cdr:cNvPr id="2" name="テキスト ボックス 17"/>
        <cdr:cNvSpPr txBox="1"/>
      </cdr:nvSpPr>
      <cdr:spPr>
        <a:xfrm>
          <a:off x="3629025" y="161925"/>
          <a:ext cx="838200"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4632401-D940-494B-9137-983D7C84873D}" type="TxLink">
            <a:rPr altLang="en-US" lang="en-US" sz="1100" u="none" b="0" i="0">
              <a:solidFill>
                <a:srgbClr val="000000"/>
              </a:solidFill>
              <a:latin typeface="ＭＳ ゴシック"/>
              <a:ea typeface="ＭＳ ゴシック"/>
            </a:rPr>
            <a:t>【53.39】</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GJ$90">
      <cdr:nvSpPr>
        <cdr:cNvPr id="2" name="テキスト ボックス 17"/>
        <cdr:cNvSpPr txBox="1"/>
      </cdr:nvSpPr>
      <cdr:spPr>
        <a:xfrm>
          <a:off x="3600450" y="161925"/>
          <a:ext cx="8286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E4895DD3-8E91-462E-884D-75E504BA0B35}" type="TxLink">
            <a:rPr altLang="en-US" lang="en-US" sz="1100" u="none" b="0" i="0">
              <a:solidFill>
                <a:srgbClr val="000000"/>
              </a:solidFill>
              <a:latin typeface="ＭＳ ゴシック"/>
              <a:ea typeface="ＭＳ ゴシック"/>
            </a:rPr>
            <a:t>【76.89】</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A91"/>
  <sheetViews>
    <sheetView showGridLines="0" tabSelected="1" zoomScale="85" zoomScaleNormal="85" workbookViewId="0" topLeftCell="GC58">
      <selection pane="topLeft" activeCell="SM68" sqref="SM68:TA8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c r="A5" s="2"/>
      <c r="B5" s="147" t="str">
        <f>データ!H7</f>
        <v>埼玉県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0" ht="18.75" customHeight="1">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0" ht="18.75" customHeight="1">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253000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大規模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110846</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0" ht="18.75" customHeight="1">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0" ht="18.75" customHeight="1">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97.30</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146</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182276</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0"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0" t="s">
        <v>105</v>
      </c>
      <c r="SN16" s="81"/>
      <c r="SO16" s="81"/>
      <c r="SP16" s="81"/>
      <c r="SQ16" s="81"/>
      <c r="SR16" s="81"/>
      <c r="SS16" s="81"/>
      <c r="ST16" s="81"/>
      <c r="SU16" s="81"/>
      <c r="SV16" s="81"/>
      <c r="SW16" s="81"/>
      <c r="SX16" s="81"/>
      <c r="SY16" s="81"/>
      <c r="SZ16" s="81"/>
      <c r="TA16" s="82"/>
    </row>
    <row r="17" spans="1:521" ht="13.5" customHeight="1">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0"/>
      <c r="SN17" s="81"/>
      <c r="SO17" s="81"/>
      <c r="SP17" s="81"/>
      <c r="SQ17" s="81"/>
      <c r="SR17" s="81"/>
      <c r="SS17" s="81"/>
      <c r="ST17" s="81"/>
      <c r="SU17" s="81"/>
      <c r="SV17" s="81"/>
      <c r="SW17" s="81"/>
      <c r="SX17" s="81"/>
      <c r="SY17" s="81"/>
      <c r="SZ17" s="81"/>
      <c r="TA17" s="82"/>
    </row>
    <row r="18" spans="1:521" ht="13.5" customHeight="1">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0"/>
      <c r="SN18" s="81"/>
      <c r="SO18" s="81"/>
      <c r="SP18" s="81"/>
      <c r="SQ18" s="81"/>
      <c r="SR18" s="81"/>
      <c r="SS18" s="81"/>
      <c r="ST18" s="81"/>
      <c r="SU18" s="81"/>
      <c r="SV18" s="81"/>
      <c r="SW18" s="81"/>
      <c r="SX18" s="81"/>
      <c r="SY18" s="81"/>
      <c r="SZ18" s="81"/>
      <c r="TA18" s="82"/>
    </row>
    <row r="19" spans="1:521" ht="13.5" customHeight="1">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0"/>
      <c r="SN19" s="81"/>
      <c r="SO19" s="81"/>
      <c r="SP19" s="81"/>
      <c r="SQ19" s="81"/>
      <c r="SR19" s="81"/>
      <c r="SS19" s="81"/>
      <c r="ST19" s="81"/>
      <c r="SU19" s="81"/>
      <c r="SV19" s="81"/>
      <c r="SW19" s="81"/>
      <c r="SX19" s="81"/>
      <c r="SY19" s="81"/>
      <c r="SZ19" s="81"/>
      <c r="TA19" s="82"/>
    </row>
    <row r="20" spans="1:521" ht="13.5" customHeight="1">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0"/>
      <c r="SN20" s="81"/>
      <c r="SO20" s="81"/>
      <c r="SP20" s="81"/>
      <c r="SQ20" s="81"/>
      <c r="SR20" s="81"/>
      <c r="SS20" s="81"/>
      <c r="ST20" s="81"/>
      <c r="SU20" s="81"/>
      <c r="SV20" s="81"/>
      <c r="SW20" s="81"/>
      <c r="SX20" s="81"/>
      <c r="SY20" s="81"/>
      <c r="SZ20" s="81"/>
      <c r="TA20" s="82"/>
    </row>
    <row r="21" spans="1:521" ht="13.5" customHeight="1">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0"/>
      <c r="SN21" s="81"/>
      <c r="SO21" s="81"/>
      <c r="SP21" s="81"/>
      <c r="SQ21" s="81"/>
      <c r="SR21" s="81"/>
      <c r="SS21" s="81"/>
      <c r="ST21" s="81"/>
      <c r="SU21" s="81"/>
      <c r="SV21" s="81"/>
      <c r="SW21" s="81"/>
      <c r="SX21" s="81"/>
      <c r="SY21" s="81"/>
      <c r="SZ21" s="81"/>
      <c r="TA21" s="82"/>
    </row>
    <row r="22" spans="1:521" ht="13.5" customHeight="1">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0"/>
      <c r="SN22" s="81"/>
      <c r="SO22" s="81"/>
      <c r="SP22" s="81"/>
      <c r="SQ22" s="81"/>
      <c r="SR22" s="81"/>
      <c r="SS22" s="81"/>
      <c r="ST22" s="81"/>
      <c r="SU22" s="81"/>
      <c r="SV22" s="81"/>
      <c r="SW22" s="81"/>
      <c r="SX22" s="81"/>
      <c r="SY22" s="81"/>
      <c r="SZ22" s="81"/>
      <c r="TA22" s="82"/>
    </row>
    <row r="23" spans="1:521" ht="13.5" customHeight="1">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0"/>
      <c r="SN23" s="81"/>
      <c r="SO23" s="81"/>
      <c r="SP23" s="81"/>
      <c r="SQ23" s="81"/>
      <c r="SR23" s="81"/>
      <c r="SS23" s="81"/>
      <c r="ST23" s="81"/>
      <c r="SU23" s="81"/>
      <c r="SV23" s="81"/>
      <c r="SW23" s="81"/>
      <c r="SX23" s="81"/>
      <c r="SY23" s="81"/>
      <c r="SZ23" s="81"/>
      <c r="TA23" s="82"/>
    </row>
    <row r="24" spans="1:521" ht="13.5" customHeight="1">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0"/>
      <c r="SN24" s="81"/>
      <c r="SO24" s="81"/>
      <c r="SP24" s="81"/>
      <c r="SQ24" s="81"/>
      <c r="SR24" s="81"/>
      <c r="SS24" s="81"/>
      <c r="ST24" s="81"/>
      <c r="SU24" s="81"/>
      <c r="SV24" s="81"/>
      <c r="SW24" s="81"/>
      <c r="SX24" s="81"/>
      <c r="SY24" s="81"/>
      <c r="SZ24" s="81"/>
      <c r="TA24" s="82"/>
    </row>
    <row r="25" spans="1:521" ht="13.5" customHeight="1">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0"/>
      <c r="SN25" s="81"/>
      <c r="SO25" s="81"/>
      <c r="SP25" s="81"/>
      <c r="SQ25" s="81"/>
      <c r="SR25" s="81"/>
      <c r="SS25" s="81"/>
      <c r="ST25" s="81"/>
      <c r="SU25" s="81"/>
      <c r="SV25" s="81"/>
      <c r="SW25" s="81"/>
      <c r="SX25" s="81"/>
      <c r="SY25" s="81"/>
      <c r="SZ25" s="81"/>
      <c r="TA25" s="82"/>
    </row>
    <row r="26" spans="1:521" ht="13.5" customHeight="1">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0"/>
      <c r="SN26" s="81"/>
      <c r="SO26" s="81"/>
      <c r="SP26" s="81"/>
      <c r="SQ26" s="81"/>
      <c r="SR26" s="81"/>
      <c r="SS26" s="81"/>
      <c r="ST26" s="81"/>
      <c r="SU26" s="81"/>
      <c r="SV26" s="81"/>
      <c r="SW26" s="81"/>
      <c r="SX26" s="81"/>
      <c r="SY26" s="81"/>
      <c r="SZ26" s="81"/>
      <c r="TA26" s="82"/>
    </row>
    <row r="27" spans="1:521" ht="13.5" customHeight="1">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0"/>
      <c r="SN27" s="81"/>
      <c r="SO27" s="81"/>
      <c r="SP27" s="81"/>
      <c r="SQ27" s="81"/>
      <c r="SR27" s="81"/>
      <c r="SS27" s="81"/>
      <c r="ST27" s="81"/>
      <c r="SU27" s="81"/>
      <c r="SV27" s="81"/>
      <c r="SW27" s="81"/>
      <c r="SX27" s="81"/>
      <c r="SY27" s="81"/>
      <c r="SZ27" s="81"/>
      <c r="TA27" s="82"/>
    </row>
    <row r="28" spans="1:521" ht="13.5" customHeight="1">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0"/>
      <c r="SN28" s="81"/>
      <c r="SO28" s="81"/>
      <c r="SP28" s="81"/>
      <c r="SQ28" s="81"/>
      <c r="SR28" s="81"/>
      <c r="SS28" s="81"/>
      <c r="ST28" s="81"/>
      <c r="SU28" s="81"/>
      <c r="SV28" s="81"/>
      <c r="SW28" s="81"/>
      <c r="SX28" s="81"/>
      <c r="SY28" s="81"/>
      <c r="SZ28" s="81"/>
      <c r="TA28" s="82"/>
    </row>
    <row r="29" spans="1:521" ht="13.5" customHeight="1">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0"/>
      <c r="SN29" s="81"/>
      <c r="SO29" s="81"/>
      <c r="SP29" s="81"/>
      <c r="SQ29" s="81"/>
      <c r="SR29" s="81"/>
      <c r="SS29" s="81"/>
      <c r="ST29" s="81"/>
      <c r="SU29" s="81"/>
      <c r="SV29" s="81"/>
      <c r="SW29" s="81"/>
      <c r="SX29" s="81"/>
      <c r="SY29" s="81"/>
      <c r="SZ29" s="81"/>
      <c r="TA29" s="82"/>
    </row>
    <row r="30" spans="1:521" ht="13.5" customHeight="1">
      <c r="A30" s="2"/>
      <c r="B30" s="26"/>
      <c r="C30" s="2"/>
      <c r="D30" s="2"/>
      <c r="E30" s="2"/>
      <c r="F30" s="2"/>
      <c r="G30" s="2"/>
      <c r="H30" s="2"/>
      <c r="I30" s="2"/>
      <c r="J30" s="28"/>
      <c r="K30" s="29"/>
      <c r="L30" s="30"/>
      <c r="M30" s="30"/>
      <c r="N30" s="30"/>
      <c r="O30" s="30"/>
      <c r="P30" s="30"/>
      <c r="Q30" s="30"/>
      <c r="R30" s="30"/>
      <c r="S30" s="30"/>
      <c r="T30" s="30"/>
      <c r="U30" s="30"/>
      <c r="V30" s="30"/>
      <c r="W30" s="30"/>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c r="EH30" s="30"/>
      <c r="EI30" s="30"/>
      <c r="EJ30" s="30"/>
      <c r="EK30" s="30"/>
      <c r="EL30" s="30"/>
      <c r="EM30" s="30"/>
      <c r="EN30" s="30"/>
      <c r="EO30" s="30"/>
      <c r="EP30" s="30"/>
      <c r="EQ30" s="30"/>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c r="JB30" s="30"/>
      <c r="JC30" s="30"/>
      <c r="JD30" s="30"/>
      <c r="JE30" s="30"/>
      <c r="JF30" s="30"/>
      <c r="JG30" s="30"/>
      <c r="JH30" s="30"/>
      <c r="JI30" s="30"/>
      <c r="JJ30" s="30"/>
      <c r="JK30" s="30"/>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c r="NV30" s="30"/>
      <c r="NW30" s="30"/>
      <c r="NX30" s="30"/>
      <c r="NY30" s="30"/>
      <c r="NZ30" s="30"/>
      <c r="OA30" s="30"/>
      <c r="OB30" s="30"/>
      <c r="OC30" s="30"/>
      <c r="OD30" s="30"/>
      <c r="OE30" s="30"/>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0"/>
      <c r="SN30" s="81"/>
      <c r="SO30" s="81"/>
      <c r="SP30" s="81"/>
      <c r="SQ30" s="81"/>
      <c r="SR30" s="81"/>
      <c r="SS30" s="81"/>
      <c r="ST30" s="81"/>
      <c r="SU30" s="81"/>
      <c r="SV30" s="81"/>
      <c r="SW30" s="81"/>
      <c r="SX30" s="81"/>
      <c r="SY30" s="81"/>
      <c r="SZ30" s="81"/>
      <c r="TA30" s="82"/>
    </row>
    <row r="31" spans="1:521" ht="13.5" customHeight="1">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0"/>
      <c r="SN31" s="81"/>
      <c r="SO31" s="81"/>
      <c r="SP31" s="81"/>
      <c r="SQ31" s="81"/>
      <c r="SR31" s="81"/>
      <c r="SS31" s="81"/>
      <c r="ST31" s="81"/>
      <c r="SU31" s="81"/>
      <c r="SV31" s="81"/>
      <c r="SW31" s="81"/>
      <c r="SX31" s="81"/>
      <c r="SY31" s="81"/>
      <c r="SZ31" s="81"/>
      <c r="TA31" s="82"/>
    </row>
    <row r="32" spans="1:521" ht="13.5" customHeight="1">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123.86</v>
      </c>
      <c r="Y32" s="107"/>
      <c r="Z32" s="107"/>
      <c r="AA32" s="107"/>
      <c r="AB32" s="107"/>
      <c r="AC32" s="107"/>
      <c r="AD32" s="107"/>
      <c r="AE32" s="107"/>
      <c r="AF32" s="107"/>
      <c r="AG32" s="107"/>
      <c r="AH32" s="107"/>
      <c r="AI32" s="107"/>
      <c r="AJ32" s="107"/>
      <c r="AK32" s="107"/>
      <c r="AL32" s="107"/>
      <c r="AM32" s="107"/>
      <c r="AN32" s="107"/>
      <c r="AO32" s="107"/>
      <c r="AP32" s="107"/>
      <c r="AQ32" s="108"/>
      <c r="AR32" s="106">
        <f>データ!U6</f>
        <v>125.86</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116.24</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114.87</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101.24</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2159.09</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4747.22</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3975.05</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3910.88</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6361.01</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49.50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42.73</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33.44</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23.93</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17.37</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0"/>
      <c r="SN32" s="81"/>
      <c r="SO32" s="81"/>
      <c r="SP32" s="81"/>
      <c r="SQ32" s="81"/>
      <c r="SR32" s="81"/>
      <c r="SS32" s="81"/>
      <c r="ST32" s="81"/>
      <c r="SU32" s="81"/>
      <c r="SV32" s="81"/>
      <c r="SW32" s="81"/>
      <c r="SX32" s="81"/>
      <c r="SY32" s="81"/>
      <c r="SZ32" s="81"/>
      <c r="TA32" s="82"/>
    </row>
    <row r="33" spans="1:521" ht="13.5" customHeight="1">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121.58</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121.19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120.32</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119.89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119.93</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22.44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18.82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17.88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16.670000000000002</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9.4700000000000006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345.05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379.14</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394.58</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368.36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380.84</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255.89</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242.57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235.79</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227.51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225.72</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0"/>
      <c r="SN33" s="81"/>
      <c r="SO33" s="81"/>
      <c r="SP33" s="81"/>
      <c r="SQ33" s="81"/>
      <c r="SR33" s="81"/>
      <c r="SS33" s="81"/>
      <c r="ST33" s="81"/>
      <c r="SU33" s="81"/>
      <c r="SV33" s="81"/>
      <c r="SW33" s="81"/>
      <c r="SX33" s="81"/>
      <c r="SY33" s="81"/>
      <c r="SZ33" s="81"/>
      <c r="TA33" s="82"/>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0"/>
      <c r="SN34" s="81"/>
      <c r="SO34" s="81"/>
      <c r="SP34" s="81"/>
      <c r="SQ34" s="81"/>
      <c r="SR34" s="81"/>
      <c r="SS34" s="81"/>
      <c r="ST34" s="81"/>
      <c r="SU34" s="81"/>
      <c r="SV34" s="81"/>
      <c r="SW34" s="81"/>
      <c r="SX34" s="81"/>
      <c r="SY34" s="81"/>
      <c r="SZ34" s="81"/>
      <c r="TA34" s="8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0"/>
      <c r="SN35" s="81"/>
      <c r="SO35" s="81"/>
      <c r="SP35" s="81"/>
      <c r="SQ35" s="81"/>
      <c r="SR35" s="81"/>
      <c r="SS35" s="81"/>
      <c r="ST35" s="81"/>
      <c r="SU35" s="81"/>
      <c r="SV35" s="81"/>
      <c r="SW35" s="81"/>
      <c r="SX35" s="81"/>
      <c r="SY35" s="81"/>
      <c r="SZ35" s="81"/>
      <c r="TA35" s="8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0"/>
      <c r="SN36" s="81"/>
      <c r="SO36" s="81"/>
      <c r="SP36" s="81"/>
      <c r="SQ36" s="81"/>
      <c r="SR36" s="81"/>
      <c r="SS36" s="81"/>
      <c r="ST36" s="81"/>
      <c r="SU36" s="81"/>
      <c r="SV36" s="81"/>
      <c r="SW36" s="81"/>
      <c r="SX36" s="81"/>
      <c r="SY36" s="81"/>
      <c r="SZ36" s="81"/>
      <c r="TA36" s="8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0"/>
      <c r="SN37" s="81"/>
      <c r="SO37" s="81"/>
      <c r="SP37" s="81"/>
      <c r="SQ37" s="81"/>
      <c r="SR37" s="81"/>
      <c r="SS37" s="81"/>
      <c r="ST37" s="81"/>
      <c r="SU37" s="81"/>
      <c r="SV37" s="81"/>
      <c r="SW37" s="81"/>
      <c r="SX37" s="81"/>
      <c r="SY37" s="81"/>
      <c r="SZ37" s="81"/>
      <c r="TA37" s="8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0"/>
      <c r="SN38" s="81"/>
      <c r="SO38" s="81"/>
      <c r="SP38" s="81"/>
      <c r="SQ38" s="81"/>
      <c r="SR38" s="81"/>
      <c r="SS38" s="81"/>
      <c r="ST38" s="81"/>
      <c r="SU38" s="81"/>
      <c r="SV38" s="81"/>
      <c r="SW38" s="81"/>
      <c r="SX38" s="81"/>
      <c r="SY38" s="81"/>
      <c r="SZ38" s="81"/>
      <c r="TA38" s="8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0"/>
      <c r="SN39" s="81"/>
      <c r="SO39" s="81"/>
      <c r="SP39" s="81"/>
      <c r="SQ39" s="81"/>
      <c r="SR39" s="81"/>
      <c r="SS39" s="81"/>
      <c r="ST39" s="81"/>
      <c r="SU39" s="81"/>
      <c r="SV39" s="81"/>
      <c r="SW39" s="81"/>
      <c r="SX39" s="81"/>
      <c r="SY39" s="81"/>
      <c r="SZ39" s="81"/>
      <c r="TA39" s="82"/>
    </row>
    <row r="40" spans="1:521" ht="13.5" customHeight="1">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0"/>
      <c r="SN40" s="81"/>
      <c r="SO40" s="81"/>
      <c r="SP40" s="81"/>
      <c r="SQ40" s="81"/>
      <c r="SR40" s="81"/>
      <c r="SS40" s="81"/>
      <c r="ST40" s="81"/>
      <c r="SU40" s="81"/>
      <c r="SV40" s="81"/>
      <c r="SW40" s="81"/>
      <c r="SX40" s="81"/>
      <c r="SY40" s="81"/>
      <c r="SZ40" s="81"/>
      <c r="TA40" s="82"/>
    </row>
    <row r="41" spans="1:521" ht="13.5" customHeight="1">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0"/>
      <c r="SN41" s="81"/>
      <c r="SO41" s="81"/>
      <c r="SP41" s="81"/>
      <c r="SQ41" s="81"/>
      <c r="SR41" s="81"/>
      <c r="SS41" s="81"/>
      <c r="ST41" s="81"/>
      <c r="SU41" s="81"/>
      <c r="SV41" s="81"/>
      <c r="SW41" s="81"/>
      <c r="SX41" s="81"/>
      <c r="SY41" s="81"/>
      <c r="SZ41" s="81"/>
      <c r="TA41" s="82"/>
    </row>
    <row r="42" spans="1:521" ht="13.5" customHeight="1">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0"/>
      <c r="SN42" s="81"/>
      <c r="SO42" s="81"/>
      <c r="SP42" s="81"/>
      <c r="SQ42" s="81"/>
      <c r="SR42" s="81"/>
      <c r="SS42" s="81"/>
      <c r="ST42" s="81"/>
      <c r="SU42" s="81"/>
      <c r="SV42" s="81"/>
      <c r="SW42" s="81"/>
      <c r="SX42" s="81"/>
      <c r="SY42" s="81"/>
      <c r="SZ42" s="81"/>
      <c r="TA42" s="82"/>
    </row>
    <row r="43" spans="1:521" ht="13.5" customHeight="1">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0"/>
      <c r="SN43" s="81"/>
      <c r="SO43" s="81"/>
      <c r="SP43" s="81"/>
      <c r="SQ43" s="81"/>
      <c r="SR43" s="81"/>
      <c r="SS43" s="81"/>
      <c r="ST43" s="81"/>
      <c r="SU43" s="81"/>
      <c r="SV43" s="81"/>
      <c r="SW43" s="81"/>
      <c r="SX43" s="81"/>
      <c r="SY43" s="81"/>
      <c r="SZ43" s="81"/>
      <c r="TA43" s="82"/>
    </row>
    <row r="44" spans="1:521" ht="13.5" customHeight="1">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0"/>
      <c r="SN44" s="81"/>
      <c r="SO44" s="81"/>
      <c r="SP44" s="81"/>
      <c r="SQ44" s="81"/>
      <c r="SR44" s="81"/>
      <c r="SS44" s="81"/>
      <c r="ST44" s="81"/>
      <c r="SU44" s="81"/>
      <c r="SV44" s="81"/>
      <c r="SW44" s="81"/>
      <c r="SX44" s="81"/>
      <c r="SY44" s="81"/>
      <c r="SZ44" s="81"/>
      <c r="TA44" s="82"/>
    </row>
    <row r="45" spans="1:521" ht="13.5" customHeight="1">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3"/>
      <c r="SN45" s="84"/>
      <c r="SO45" s="84"/>
      <c r="SP45" s="84"/>
      <c r="SQ45" s="84"/>
      <c r="SR45" s="84"/>
      <c r="SS45" s="84"/>
      <c r="ST45" s="84"/>
      <c r="SU45" s="84"/>
      <c r="SV45" s="84"/>
      <c r="SW45" s="84"/>
      <c r="SX45" s="84"/>
      <c r="SY45" s="84"/>
      <c r="SZ45" s="84"/>
      <c r="TA45" s="85"/>
    </row>
    <row r="46" spans="1:521" ht="13.5" customHeight="1">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0" t="s">
        <v>106</v>
      </c>
      <c r="SN48" s="81"/>
      <c r="SO48" s="81"/>
      <c r="SP48" s="81"/>
      <c r="SQ48" s="81"/>
      <c r="SR48" s="81"/>
      <c r="SS48" s="81"/>
      <c r="ST48" s="81"/>
      <c r="SU48" s="81"/>
      <c r="SV48" s="81"/>
      <c r="SW48" s="81"/>
      <c r="SX48" s="81"/>
      <c r="SY48" s="81"/>
      <c r="SZ48" s="81"/>
      <c r="TA48" s="82"/>
    </row>
    <row r="49" spans="1:521" ht="13.5" customHeight="1">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0"/>
      <c r="SN49" s="81"/>
      <c r="SO49" s="81"/>
      <c r="SP49" s="81"/>
      <c r="SQ49" s="81"/>
      <c r="SR49" s="81"/>
      <c r="SS49" s="81"/>
      <c r="ST49" s="81"/>
      <c r="SU49" s="81"/>
      <c r="SV49" s="81"/>
      <c r="SW49" s="81"/>
      <c r="SX49" s="81"/>
      <c r="SY49" s="81"/>
      <c r="SZ49" s="81"/>
      <c r="TA49" s="82"/>
    </row>
    <row r="50" spans="1:521" ht="13.5" customHeight="1">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0"/>
      <c r="SN50" s="81"/>
      <c r="SO50" s="81"/>
      <c r="SP50" s="81"/>
      <c r="SQ50" s="81"/>
      <c r="SR50" s="81"/>
      <c r="SS50" s="81"/>
      <c r="ST50" s="81"/>
      <c r="SU50" s="81"/>
      <c r="SV50" s="81"/>
      <c r="SW50" s="81"/>
      <c r="SX50" s="81"/>
      <c r="SY50" s="81"/>
      <c r="SZ50" s="81"/>
      <c r="TA50" s="82"/>
    </row>
    <row r="51" spans="1:521" ht="13.5" customHeight="1">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0"/>
      <c r="SN51" s="81"/>
      <c r="SO51" s="81"/>
      <c r="SP51" s="81"/>
      <c r="SQ51" s="81"/>
      <c r="SR51" s="81"/>
      <c r="SS51" s="81"/>
      <c r="ST51" s="81"/>
      <c r="SU51" s="81"/>
      <c r="SV51" s="81"/>
      <c r="SW51" s="81"/>
      <c r="SX51" s="81"/>
      <c r="SY51" s="81"/>
      <c r="SZ51" s="81"/>
      <c r="TA51" s="82"/>
    </row>
    <row r="52" spans="1:521" ht="13.5" customHeight="1">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0"/>
      <c r="SN52" s="81"/>
      <c r="SO52" s="81"/>
      <c r="SP52" s="81"/>
      <c r="SQ52" s="81"/>
      <c r="SR52" s="81"/>
      <c r="SS52" s="81"/>
      <c r="ST52" s="81"/>
      <c r="SU52" s="81"/>
      <c r="SV52" s="81"/>
      <c r="SW52" s="81"/>
      <c r="SX52" s="81"/>
      <c r="SY52" s="81"/>
      <c r="SZ52" s="81"/>
      <c r="TA52" s="82"/>
    </row>
    <row r="53" spans="1:521" ht="13.5" customHeight="1">
      <c r="A53" s="2"/>
      <c r="B53" s="26"/>
      <c r="C53" s="2"/>
      <c r="D53" s="2"/>
      <c r="E53" s="2"/>
      <c r="F53" s="2"/>
      <c r="G53" s="2"/>
      <c r="H53" s="2"/>
      <c r="I53" s="2"/>
      <c r="J53" s="28"/>
      <c r="K53" s="29"/>
      <c r="L53" s="30"/>
      <c r="M53" s="30"/>
      <c r="N53" s="30"/>
      <c r="O53" s="30"/>
      <c r="P53" s="30"/>
      <c r="Q53" s="30"/>
      <c r="R53" s="30"/>
      <c r="S53" s="30"/>
      <c r="T53" s="30"/>
      <c r="U53" s="30"/>
      <c r="V53" s="30"/>
      <c r="W53" s="30"/>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c r="EH53" s="30"/>
      <c r="EI53" s="30"/>
      <c r="EJ53" s="30"/>
      <c r="EK53" s="30"/>
      <c r="EL53" s="30"/>
      <c r="EM53" s="30"/>
      <c r="EN53" s="30"/>
      <c r="EO53" s="30"/>
      <c r="EP53" s="30"/>
      <c r="EQ53" s="30"/>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c r="JB53" s="30"/>
      <c r="JC53" s="30"/>
      <c r="JD53" s="30"/>
      <c r="JE53" s="30"/>
      <c r="JF53" s="30"/>
      <c r="JG53" s="30"/>
      <c r="JH53" s="30"/>
      <c r="JI53" s="30"/>
      <c r="JJ53" s="30"/>
      <c r="JK53" s="30"/>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c r="NV53" s="30"/>
      <c r="NW53" s="30"/>
      <c r="NX53" s="30"/>
      <c r="NY53" s="30"/>
      <c r="NZ53" s="30"/>
      <c r="OA53" s="30"/>
      <c r="OB53" s="30"/>
      <c r="OC53" s="30"/>
      <c r="OD53" s="30"/>
      <c r="OE53" s="30"/>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0"/>
      <c r="SN53" s="81"/>
      <c r="SO53" s="81"/>
      <c r="SP53" s="81"/>
      <c r="SQ53" s="81"/>
      <c r="SR53" s="81"/>
      <c r="SS53" s="81"/>
      <c r="ST53" s="81"/>
      <c r="SU53" s="81"/>
      <c r="SV53" s="81"/>
      <c r="SW53" s="81"/>
      <c r="SX53" s="81"/>
      <c r="SY53" s="81"/>
      <c r="SZ53" s="81"/>
      <c r="TA53" s="82"/>
    </row>
    <row r="54" spans="1:521" ht="13.5" customHeight="1">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0"/>
      <c r="SN54" s="81"/>
      <c r="SO54" s="81"/>
      <c r="SP54" s="81"/>
      <c r="SQ54" s="81"/>
      <c r="SR54" s="81"/>
      <c r="SS54" s="81"/>
      <c r="ST54" s="81"/>
      <c r="SU54" s="81"/>
      <c r="SV54" s="81"/>
      <c r="SW54" s="81"/>
      <c r="SX54" s="81"/>
      <c r="SY54" s="81"/>
      <c r="SZ54" s="81"/>
      <c r="TA54" s="82"/>
    </row>
    <row r="55" spans="1:521" ht="13.5" customHeight="1">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126.07</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128.77000000000001</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117.65</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115.94</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101</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18.53</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18.21</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20.13</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20.29</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23.19</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45.02</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45.28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46.78</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45.17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43.81</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76.41</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72.94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72.37</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72.48</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72.05</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0"/>
      <c r="SN55" s="81"/>
      <c r="SO55" s="81"/>
      <c r="SP55" s="81"/>
      <c r="SQ55" s="81"/>
      <c r="SR55" s="81"/>
      <c r="SS55" s="81"/>
      <c r="ST55" s="81"/>
      <c r="SU55" s="81"/>
      <c r="SV55" s="81"/>
      <c r="SW55" s="81"/>
      <c r="SX55" s="81"/>
      <c r="SY55" s="81"/>
      <c r="SZ55" s="81"/>
      <c r="TA55" s="82"/>
    </row>
    <row r="56" spans="1:521" ht="13.5" customHeight="1">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118.99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119.17</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117.72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117.69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116.75</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16.85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16.80</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17.03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17.07</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17.22</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57.55</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58.56</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57.96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79.42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79.20</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80.50</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80.540000000000006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80.08</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0"/>
      <c r="SN56" s="81"/>
      <c r="SO56" s="81"/>
      <c r="SP56" s="81"/>
      <c r="SQ56" s="81"/>
      <c r="SR56" s="81"/>
      <c r="SS56" s="81"/>
      <c r="ST56" s="81"/>
      <c r="SU56" s="81"/>
      <c r="SV56" s="81"/>
      <c r="SW56" s="81"/>
      <c r="SX56" s="81"/>
      <c r="SY56" s="81"/>
      <c r="SZ56" s="81"/>
      <c r="TA56" s="82"/>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0"/>
      <c r="SN57" s="81"/>
      <c r="SO57" s="81"/>
      <c r="SP57" s="81"/>
      <c r="SQ57" s="81"/>
      <c r="SR57" s="81"/>
      <c r="SS57" s="81"/>
      <c r="ST57" s="81"/>
      <c r="SU57" s="81"/>
      <c r="SV57" s="81"/>
      <c r="SW57" s="81"/>
      <c r="SX57" s="81"/>
      <c r="SY57" s="81"/>
      <c r="SZ57" s="81"/>
      <c r="TA57" s="8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0"/>
      <c r="SN58" s="81"/>
      <c r="SO58" s="81"/>
      <c r="SP58" s="81"/>
      <c r="SQ58" s="81"/>
      <c r="SR58" s="81"/>
      <c r="SS58" s="81"/>
      <c r="ST58" s="81"/>
      <c r="SU58" s="81"/>
      <c r="SV58" s="81"/>
      <c r="SW58" s="81"/>
      <c r="SX58" s="81"/>
      <c r="SY58" s="81"/>
      <c r="SZ58" s="81"/>
      <c r="TA58" s="8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0"/>
      <c r="SN59" s="81"/>
      <c r="SO59" s="81"/>
      <c r="SP59" s="81"/>
      <c r="SQ59" s="81"/>
      <c r="SR59" s="81"/>
      <c r="SS59" s="81"/>
      <c r="ST59" s="81"/>
      <c r="SU59" s="81"/>
      <c r="SV59" s="81"/>
      <c r="SW59" s="81"/>
      <c r="SX59" s="81"/>
      <c r="SY59" s="81"/>
      <c r="SZ59" s="81"/>
      <c r="TA59" s="8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0"/>
      <c r="SN60" s="81"/>
      <c r="SO60" s="81"/>
      <c r="SP60" s="81"/>
      <c r="SQ60" s="81"/>
      <c r="SR60" s="81"/>
      <c r="SS60" s="81"/>
      <c r="ST60" s="81"/>
      <c r="SU60" s="81"/>
      <c r="SV60" s="81"/>
      <c r="SW60" s="81"/>
      <c r="SX60" s="81"/>
      <c r="SY60" s="81"/>
      <c r="SZ60" s="81"/>
      <c r="TA60" s="8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0"/>
      <c r="SN61" s="81"/>
      <c r="SO61" s="81"/>
      <c r="SP61" s="81"/>
      <c r="SQ61" s="81"/>
      <c r="SR61" s="81"/>
      <c r="SS61" s="81"/>
      <c r="ST61" s="81"/>
      <c r="SU61" s="81"/>
      <c r="SV61" s="81"/>
      <c r="SW61" s="81"/>
      <c r="SX61" s="81"/>
      <c r="SY61" s="81"/>
      <c r="SZ61" s="81"/>
      <c r="TA61" s="82"/>
    </row>
    <row r="62" spans="1:521" ht="13.5" customHeight="1">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0"/>
      <c r="SN62" s="81"/>
      <c r="SO62" s="81"/>
      <c r="SP62" s="81"/>
      <c r="SQ62" s="81"/>
      <c r="SR62" s="81"/>
      <c r="SS62" s="81"/>
      <c r="ST62" s="81"/>
      <c r="SU62" s="81"/>
      <c r="SV62" s="81"/>
      <c r="SW62" s="81"/>
      <c r="SX62" s="81"/>
      <c r="SY62" s="81"/>
      <c r="SZ62" s="81"/>
      <c r="TA62" s="82"/>
    </row>
    <row r="63" spans="1:521" ht="13.5" customHeight="1">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0"/>
      <c r="SN63" s="81"/>
      <c r="SO63" s="81"/>
      <c r="SP63" s="81"/>
      <c r="SQ63" s="81"/>
      <c r="SR63" s="81"/>
      <c r="SS63" s="81"/>
      <c r="ST63" s="81"/>
      <c r="SU63" s="81"/>
      <c r="SV63" s="81"/>
      <c r="SW63" s="81"/>
      <c r="SX63" s="81"/>
      <c r="SY63" s="81"/>
      <c r="SZ63" s="81"/>
      <c r="TA63" s="8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0"/>
      <c r="SN64" s="81"/>
      <c r="SO64" s="81"/>
      <c r="SP64" s="81"/>
      <c r="SQ64" s="81"/>
      <c r="SR64" s="81"/>
      <c r="SS64" s="81"/>
      <c r="ST64" s="81"/>
      <c r="SU64" s="81"/>
      <c r="SV64" s="81"/>
      <c r="SW64" s="81"/>
      <c r="SX64" s="81"/>
      <c r="SY64" s="81"/>
      <c r="SZ64" s="81"/>
      <c r="TA64" s="82"/>
    </row>
    <row r="65" spans="1:521" ht="13.5" customHeight="1">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3"/>
      <c r="SN65" s="84"/>
      <c r="SO65" s="84"/>
      <c r="SP65" s="84"/>
      <c r="SQ65" s="84"/>
      <c r="SR65" s="84"/>
      <c r="SS65" s="84"/>
      <c r="ST65" s="84"/>
      <c r="SU65" s="84"/>
      <c r="SV65" s="84"/>
      <c r="SW65" s="84"/>
      <c r="SX65" s="84"/>
      <c r="SY65" s="84"/>
      <c r="SZ65" s="84"/>
      <c r="TA65" s="85"/>
    </row>
    <row r="66" spans="1:521" ht="13.5" customHeight="1">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107</v>
      </c>
      <c r="SN68" s="81"/>
      <c r="SO68" s="81"/>
      <c r="SP68" s="81"/>
      <c r="SQ68" s="81"/>
      <c r="SR68" s="81"/>
      <c r="SS68" s="81"/>
      <c r="ST68" s="81"/>
      <c r="SU68" s="81"/>
      <c r="SV68" s="81"/>
      <c r="SW68" s="81"/>
      <c r="SX68" s="81"/>
      <c r="SY68" s="81"/>
      <c r="SZ68" s="81"/>
      <c r="TA68" s="82"/>
    </row>
    <row r="69" spans="1:521" ht="13.5" customHeight="1">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c r="A79" s="2"/>
      <c r="B79" s="26"/>
      <c r="C79" s="2"/>
      <c r="D79" s="2"/>
      <c r="E79" s="2"/>
      <c r="F79" s="2"/>
      <c r="G79" s="2"/>
      <c r="H79" s="2"/>
      <c r="I79" s="2"/>
      <c r="J79" s="28"/>
      <c r="K79" s="29"/>
      <c r="L79" s="89"/>
      <c r="M79" s="89"/>
      <c r="N79" s="89"/>
      <c r="O79" s="89"/>
      <c r="P79" s="89"/>
      <c r="Q79" s="89"/>
      <c r="R79" s="89"/>
      <c r="S79" s="89"/>
      <c r="T79" s="89"/>
      <c r="U79" s="89"/>
      <c r="V79" s="89"/>
      <c r="W79" s="89"/>
      <c r="X79" s="90"/>
      <c r="Y79" s="86" t="str">
        <f>データ!$B$10</f>
        <v>H28</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t="str">
        <f>データ!$C$10</f>
        <v>H29</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t="str">
        <f>データ!$D$10</f>
        <v>H30</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t="str">
        <f>データ!$E$10</f>
        <v>R01</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t="str">
        <f>データ!$F$10</f>
        <v>R02</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t="str">
        <f>データ!$B$10</f>
        <v>H28</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t="str">
        <f>データ!$C$10</f>
        <v>H29</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t="str">
        <f>データ!$D$10</f>
        <v>H30</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t="str">
        <f>データ!$E$10</f>
        <v>R01</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t="str">
        <f>データ!$F$10</f>
        <v>R02</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t="str">
        <f>データ!$B$10</f>
        <v>H28</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t="str">
        <f>データ!$C$10</f>
        <v>H29</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t="str">
        <f>データ!$D$10</f>
        <v>H30</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t="str">
        <f>データ!$E$10</f>
        <v>R01</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t="str">
        <f>データ!$F$10</f>
        <v>R02</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71.39</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67.989999999999995</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69.13</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69.20</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67.77</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65.16</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72.80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84.87</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88.68</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89.44</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0.01</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57.93</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58.88</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59.48</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60.09</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60.35</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41.79</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43.44</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48.09</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50.93</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52.07</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0.32</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0.21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0.13</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0.22</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0.50</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3:3 65:65 126:126 188:188 249:249 323:323 384:384 446:446" ht="13.5">
      <c r="C86" s="42"/>
      <c r="BM86" s="42"/>
      <c r="DV86" s="42"/>
      <c r="GF86" s="42"/>
      <c r="IO86" s="42"/>
      <c r="LK86" s="42"/>
      <c r="NT86" s="42"/>
      <c r="QD86" s="42"/>
    </row>
    <row r="87" spans="1:407" ht="13.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407" ht="13.5" customHeight="1" hidden="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407" ht="13.5" customHeight="1" hidden="1">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37</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407" ht="13.5" customHeight="1" hidden="1">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【76.89】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【59.52】</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【49.06】</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【0.39】</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407" ht="13.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y3Q9ea1r2nPoqxlcN1gsCUCC3CTGyJbF/O9f54qLSOrSBJiZSPGwKiJ3jFuiHCRgIQKIdvOdnKRBWHMJZ+fpHg==" saltValue="+CTyazmDvFhsHQ13qW0oS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rintOptions horizontalCentered="1" verticalCentered="1"/>
  <pageMargins left="0.196850393700787" right="0.196850393700787" top="0.196850393700787" bottom="0.196850393700787" header="0.196850393700787" footer="0.196850393700787"/>
  <pageSetup orientation="landscape" paperSize="9" scale="48" r:id="rId2"/>
  <headerFooter>
    <oddFooter>&amp;C&amp;P / &amp;N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J12"/>
  <sheetViews>
    <sheetView showGridLines="0" workbookViewId="0" topLeftCell="A1"/>
  </sheetViews>
  <sheetFormatPr defaultRowHeight="13.5"/>
  <cols>
    <col min="1" max="1" width="22.75" bestFit="1" customWidth="1"/>
    <col min="2" max="7" width="11.875" customWidth="1"/>
    <col min="8" max="8" width="16.25" bestFit="1" customWidth="1"/>
    <col min="9" max="140" width="11.875" customWidth="1"/>
  </cols>
  <sheetData>
    <row r="1" spans="1:1" ht="13.5">
      <c r="A1" t="s">
        <v>38</v>
      </c>
    </row>
    <row r="2" spans="1:140" ht="13.5">
      <c r="A2" s="45" t="s">
        <v>39</v>
      </c>
      <c r="B2" s="45">
        <f>COLUMN()-1</f>
        <v>1</v>
      </c>
      <c r="C2" s="45">
        <f t="shared" si="0" ref="C2:BN2">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1" ref="BO2:DZ2">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2" ref="EA2:EJ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ht="13.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49</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ht="13.5">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ht="13.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ht="13.5">
      <c r="A6" s="45" t="s">
        <v>87</v>
      </c>
      <c r="B6" s="50"/>
      <c r="C6" s="50"/>
      <c r="D6" s="50"/>
      <c r="E6" s="50"/>
      <c r="F6" s="50"/>
      <c r="G6" s="50"/>
      <c r="H6" s="50"/>
      <c r="I6" s="50"/>
      <c r="J6" s="50"/>
      <c r="K6" s="50"/>
      <c r="L6" s="50"/>
      <c r="M6" s="50"/>
      <c r="N6" s="50"/>
      <c r="O6" s="50"/>
      <c r="P6" s="50"/>
      <c r="Q6" s="51"/>
      <c r="R6" s="50"/>
      <c r="S6" s="50"/>
      <c r="T6" s="52">
        <f t="shared" si="3" ref="T6:CE6">T7</f>
        <v>123.86</v>
      </c>
      <c r="U6" s="52">
        <f>U7</f>
        <v>125.86</v>
      </c>
      <c r="V6" s="52">
        <f>V7</f>
        <v>116.24</v>
      </c>
      <c r="W6" s="52">
        <f>W7</f>
        <v>114.87</v>
      </c>
      <c r="X6" s="52">
        <f t="shared" si="3"/>
        <v>101.24</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2159.09</v>
      </c>
      <c r="AQ6" s="52">
        <f>AQ7</f>
        <v>4747.22</v>
      </c>
      <c r="AR6" s="52">
        <f>AR7</f>
        <v>3975.05</v>
      </c>
      <c r="AS6" s="52">
        <f>AS7</f>
        <v>3910.88</v>
      </c>
      <c r="AT6" s="52">
        <f t="shared" si="3"/>
        <v>6361.01</v>
      </c>
      <c r="AU6" s="52">
        <f t="shared" si="3"/>
        <v>345.05</v>
      </c>
      <c r="AV6" s="52">
        <f t="shared" si="3"/>
        <v>379.14</v>
      </c>
      <c r="AW6" s="52">
        <f t="shared" si="3"/>
        <v>394.58</v>
      </c>
      <c r="AX6" s="52">
        <f t="shared" si="3"/>
        <v>368.36</v>
      </c>
      <c r="AY6" s="52">
        <f t="shared" si="3"/>
        <v>380.84</v>
      </c>
      <c r="AZ6" s="50" t="str">
        <f>IF(AZ7="-","【-】","【"&amp;SUBSTITUTE(TEXT(AZ7,"#,##0.00"),"-","△")&amp;"】")</f>
        <v>【436.32】</v>
      </c>
      <c r="BA6" s="52">
        <f t="shared" si="3"/>
        <v>49.50</v>
      </c>
      <c r="BB6" s="52">
        <f>BB7</f>
        <v>42.73</v>
      </c>
      <c r="BC6" s="52">
        <f>BC7</f>
        <v>33.44</v>
      </c>
      <c r="BD6" s="52">
        <f>BD7</f>
        <v>23.93</v>
      </c>
      <c r="BE6" s="52">
        <f t="shared" si="3"/>
        <v>17.37</v>
      </c>
      <c r="BF6" s="52">
        <f t="shared" si="3"/>
        <v>255.89</v>
      </c>
      <c r="BG6" s="52">
        <f t="shared" si="3"/>
        <v>242.57</v>
      </c>
      <c r="BH6" s="52">
        <f t="shared" si="3"/>
        <v>235.79</v>
      </c>
      <c r="BI6" s="52">
        <f t="shared" si="3"/>
        <v>227.51</v>
      </c>
      <c r="BJ6" s="52">
        <f t="shared" si="3"/>
        <v>225.72</v>
      </c>
      <c r="BK6" s="50" t="str">
        <f>IF(BK7="-","【-】","【"&amp;SUBSTITUTE(TEXT(BK7,"#,##0.00"),"-","△")&amp;"】")</f>
        <v>【238.21】</v>
      </c>
      <c r="BL6" s="52">
        <f t="shared" si="3"/>
        <v>126.07</v>
      </c>
      <c r="BM6" s="52">
        <f>BM7</f>
        <v>128.77000000000001</v>
      </c>
      <c r="BN6" s="52">
        <f>BN7</f>
        <v>117.65</v>
      </c>
      <c r="BO6" s="52">
        <f>BO7</f>
        <v>115.94</v>
      </c>
      <c r="BP6" s="52">
        <f t="shared" si="3"/>
        <v>101</v>
      </c>
      <c r="BQ6" s="52">
        <f t="shared" si="3"/>
        <v>118.99</v>
      </c>
      <c r="BR6" s="52">
        <f t="shared" si="3"/>
        <v>119.17</v>
      </c>
      <c r="BS6" s="52">
        <f t="shared" si="3"/>
        <v>117.72</v>
      </c>
      <c r="BT6" s="52">
        <f t="shared" si="3"/>
        <v>117.69</v>
      </c>
      <c r="BU6" s="52">
        <f t="shared" si="3"/>
        <v>116.75</v>
      </c>
      <c r="BV6" s="50" t="str">
        <f>IF(BV7="-","【-】","【"&amp;SUBSTITUTE(TEXT(BV7,"#,##0.00"),"-","△")&amp;"】")</f>
        <v>【113.30】</v>
      </c>
      <c r="BW6" s="52">
        <f t="shared" si="3"/>
        <v>18.53</v>
      </c>
      <c r="BX6" s="52">
        <f>BX7</f>
        <v>18.21</v>
      </c>
      <c r="BY6" s="52">
        <f>BY7</f>
        <v>20.13</v>
      </c>
      <c r="BZ6" s="52">
        <f>BZ7</f>
        <v>20.29</v>
      </c>
      <c r="CA6" s="52">
        <f t="shared" si="3"/>
        <v>23.19</v>
      </c>
      <c r="CB6" s="52">
        <f t="shared" si="3"/>
        <v>16.85</v>
      </c>
      <c r="CC6" s="52">
        <f t="shared" si="3"/>
        <v>16.80</v>
      </c>
      <c r="CD6" s="52">
        <f t="shared" si="3"/>
        <v>17.03</v>
      </c>
      <c r="CE6" s="52">
        <f t="shared" si="3"/>
        <v>17.07</v>
      </c>
      <c r="CF6" s="52">
        <f t="shared" si="4" ref="CF6">CF7</f>
        <v>17.22</v>
      </c>
      <c r="CG6" s="50" t="str">
        <f>IF(CG7="-","【-】","【"&amp;SUBSTITUTE(TEXT(CG7,"#,##0.00"),"-","△")&amp;"】")</f>
        <v>【18.87】</v>
      </c>
      <c r="CH6" s="52">
        <f t="shared" si="5" ref="CH6:CQ6">CH7</f>
        <v>45.02</v>
      </c>
      <c r="CI6" s="52">
        <f>CI7</f>
        <v>45.28</v>
      </c>
      <c r="CJ6" s="52">
        <f>CJ7</f>
        <v>46.78</v>
      </c>
      <c r="CK6" s="52">
        <f>CK7</f>
        <v>45.17</v>
      </c>
      <c r="CL6" s="52">
        <f t="shared" si="5"/>
        <v>43.81</v>
      </c>
      <c r="CM6" s="52">
        <f t="shared" si="5"/>
        <v>57.55</v>
      </c>
      <c r="CN6" s="52">
        <f t="shared" si="5"/>
        <v>57.69</v>
      </c>
      <c r="CO6" s="52">
        <f t="shared" si="5"/>
        <v>58.56</v>
      </c>
      <c r="CP6" s="52">
        <f t="shared" si="5"/>
        <v>57.96</v>
      </c>
      <c r="CQ6" s="52">
        <f t="shared" si="5"/>
        <v>56</v>
      </c>
      <c r="CR6" s="50" t="str">
        <f>IF(CR7="-","【-】","【"&amp;SUBSTITUTE(TEXT(CR7,"#,##0.00"),"-","△")&amp;"】")</f>
        <v>【53.39】</v>
      </c>
      <c r="CS6" s="52">
        <f t="shared" si="6" ref="CS6:DB6">CS7</f>
        <v>76.41</v>
      </c>
      <c r="CT6" s="52">
        <f>CT7</f>
        <v>72.94</v>
      </c>
      <c r="CU6" s="52">
        <f>CU7</f>
        <v>72.37</v>
      </c>
      <c r="CV6" s="52">
        <f>CV7</f>
        <v>72.48</v>
      </c>
      <c r="CW6" s="52">
        <f t="shared" si="6"/>
        <v>72.05</v>
      </c>
      <c r="CX6" s="52">
        <f t="shared" si="6"/>
        <v>79.42</v>
      </c>
      <c r="CY6" s="52">
        <f t="shared" si="6"/>
        <v>79.20</v>
      </c>
      <c r="CZ6" s="52">
        <f t="shared" si="6"/>
        <v>80.50</v>
      </c>
      <c r="DA6" s="52">
        <f t="shared" si="6"/>
        <v>80.540000000000006</v>
      </c>
      <c r="DB6" s="52">
        <f t="shared" si="6"/>
        <v>80.08</v>
      </c>
      <c r="DC6" s="50" t="str">
        <f>IF(DC7="-","【-】","【"&amp;SUBSTITUTE(TEXT(DC7,"#,##0.00"),"-","△")&amp;"】")</f>
        <v>【76.89】</v>
      </c>
      <c r="DD6" s="52">
        <f t="shared" si="7" ref="DD6:DM6">DD7</f>
        <v>71.39</v>
      </c>
      <c r="DE6" s="52">
        <f>DE7</f>
        <v>67.989999999999995</v>
      </c>
      <c r="DF6" s="52">
        <f>DF7</f>
        <v>69.13</v>
      </c>
      <c r="DG6" s="52">
        <f>DG7</f>
        <v>69.20</v>
      </c>
      <c r="DH6" s="52">
        <f t="shared" si="7"/>
        <v>67.77</v>
      </c>
      <c r="DI6" s="52">
        <f t="shared" si="7"/>
        <v>57.93</v>
      </c>
      <c r="DJ6" s="52">
        <f t="shared" si="7"/>
        <v>58.88</v>
      </c>
      <c r="DK6" s="52">
        <f t="shared" si="7"/>
        <v>59.48</v>
      </c>
      <c r="DL6" s="52">
        <f t="shared" si="7"/>
        <v>60.09</v>
      </c>
      <c r="DM6" s="52">
        <f t="shared" si="7"/>
        <v>60.35</v>
      </c>
      <c r="DN6" s="50" t="str">
        <f>IF(DN7="-","【-】","【"&amp;SUBSTITUTE(TEXT(DN7,"#,##0.00"),"-","△")&amp;"】")</f>
        <v>【59.52】</v>
      </c>
      <c r="DO6" s="52">
        <f t="shared" si="8" ref="DO6:DX6">DO7</f>
        <v>65.16</v>
      </c>
      <c r="DP6" s="52">
        <f>DP7</f>
        <v>72.80</v>
      </c>
      <c r="DQ6" s="52">
        <f>DQ7</f>
        <v>84.87</v>
      </c>
      <c r="DR6" s="52">
        <f>DR7</f>
        <v>88.68</v>
      </c>
      <c r="DS6" s="52">
        <f t="shared" si="8"/>
        <v>89.44</v>
      </c>
      <c r="DT6" s="52">
        <f t="shared" si="8"/>
        <v>41.79</v>
      </c>
      <c r="DU6" s="52">
        <f t="shared" si="8"/>
        <v>43.44</v>
      </c>
      <c r="DV6" s="52">
        <f t="shared" si="8"/>
        <v>48.09</v>
      </c>
      <c r="DW6" s="52">
        <f t="shared" si="8"/>
        <v>50.93</v>
      </c>
      <c r="DX6" s="52">
        <f t="shared" si="8"/>
        <v>52.07</v>
      </c>
      <c r="DY6" s="50" t="str">
        <f>IF(DY7="-","【-】","【"&amp;SUBSTITUTE(TEXT(DY7,"#,##0.00"),"-","△")&amp;"】")</f>
        <v>【49.06】</v>
      </c>
      <c r="DZ6" s="52">
        <f t="shared" si="9" ref="DZ6:EI6">DZ7</f>
        <v>0</v>
      </c>
      <c r="EA6" s="52">
        <f>EA7</f>
        <v>0</v>
      </c>
      <c r="EB6" s="52">
        <f>EB7</f>
        <v>0</v>
      </c>
      <c r="EC6" s="52">
        <f>EC7</f>
        <v>0</v>
      </c>
      <c r="ED6" s="52">
        <f t="shared" si="9"/>
        <v>0.01</v>
      </c>
      <c r="EE6" s="52">
        <f t="shared" si="9"/>
        <v>0.32</v>
      </c>
      <c r="EF6" s="52">
        <f t="shared" si="9"/>
        <v>0.21</v>
      </c>
      <c r="EG6" s="52">
        <f t="shared" si="9"/>
        <v>0.13</v>
      </c>
      <c r="EH6" s="52">
        <f t="shared" si="9"/>
        <v>0.22</v>
      </c>
      <c r="EI6" s="52">
        <f t="shared" si="9"/>
        <v>0.50</v>
      </c>
      <c r="EJ6" s="50" t="str">
        <f>IF(EJ7="-","【-】","【"&amp;SUBSTITUTE(TEXT(EJ7,"#,##0.00"),"-","△")&amp;"】")</f>
        <v>【0.39】</v>
      </c>
    </row>
    <row r="7" spans="1:140" s="53" customFormat="1" ht="13.5">
      <c r="A7"/>
      <c r="B7" s="54" t="s">
        <v>88</v>
      </c>
      <c r="C7" s="54" t="s">
        <v>89</v>
      </c>
      <c r="D7" s="54" t="s">
        <v>90</v>
      </c>
      <c r="E7" s="54" t="s">
        <v>91</v>
      </c>
      <c r="F7" s="54" t="s">
        <v>92</v>
      </c>
      <c r="G7" s="54" t="s">
        <v>93</v>
      </c>
      <c r="H7" s="54" t="s">
        <v>94</v>
      </c>
      <c r="I7" s="54" t="s">
        <v>95</v>
      </c>
      <c r="J7" s="54" t="s">
        <v>96</v>
      </c>
      <c r="K7" s="55">
        <v>253000</v>
      </c>
      <c r="L7" s="54" t="s">
        <v>97</v>
      </c>
      <c r="M7" s="55">
        <v>1</v>
      </c>
      <c r="N7" s="55">
        <v>110846</v>
      </c>
      <c r="O7" s="56" t="s">
        <v>98</v>
      </c>
      <c r="P7" s="56">
        <v>97.30</v>
      </c>
      <c r="Q7" s="55">
        <v>146</v>
      </c>
      <c r="R7" s="55">
        <v>182276</v>
      </c>
      <c r="S7" s="54" t="s">
        <v>99</v>
      </c>
      <c r="T7" s="57">
        <v>123.86</v>
      </c>
      <c r="U7" s="57">
        <v>125.86</v>
      </c>
      <c r="V7" s="57">
        <v>116.24</v>
      </c>
      <c r="W7" s="57">
        <v>114.87</v>
      </c>
      <c r="X7" s="57">
        <v>101.24</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2159.09</v>
      </c>
      <c r="AQ7" s="57">
        <v>4747.22</v>
      </c>
      <c r="AR7" s="57">
        <v>3975.05</v>
      </c>
      <c r="AS7" s="57">
        <v>3910.88</v>
      </c>
      <c r="AT7" s="57">
        <v>6361.01</v>
      </c>
      <c r="AU7" s="57">
        <v>345.05</v>
      </c>
      <c r="AV7" s="57">
        <v>379.14</v>
      </c>
      <c r="AW7" s="57">
        <v>394.58</v>
      </c>
      <c r="AX7" s="57">
        <v>368.36</v>
      </c>
      <c r="AY7" s="57">
        <v>380.84</v>
      </c>
      <c r="AZ7" s="57">
        <v>436.32</v>
      </c>
      <c r="BA7" s="57">
        <v>49.50</v>
      </c>
      <c r="BB7" s="57">
        <v>42.73</v>
      </c>
      <c r="BC7" s="57">
        <v>33.44</v>
      </c>
      <c r="BD7" s="57">
        <v>23.93</v>
      </c>
      <c r="BE7" s="57">
        <v>17.37</v>
      </c>
      <c r="BF7" s="57">
        <v>255.89</v>
      </c>
      <c r="BG7" s="57">
        <v>242.57</v>
      </c>
      <c r="BH7" s="57">
        <v>235.79</v>
      </c>
      <c r="BI7" s="57">
        <v>227.51</v>
      </c>
      <c r="BJ7" s="57">
        <v>225.72</v>
      </c>
      <c r="BK7" s="57">
        <v>238.21</v>
      </c>
      <c r="BL7" s="57">
        <v>126.07</v>
      </c>
      <c r="BM7" s="57">
        <v>128.77000000000001</v>
      </c>
      <c r="BN7" s="57">
        <v>117.65</v>
      </c>
      <c r="BO7" s="57">
        <v>115.94</v>
      </c>
      <c r="BP7" s="57">
        <v>101</v>
      </c>
      <c r="BQ7" s="57">
        <v>118.99</v>
      </c>
      <c r="BR7" s="57">
        <v>119.17</v>
      </c>
      <c r="BS7" s="57">
        <v>117.72</v>
      </c>
      <c r="BT7" s="57">
        <v>117.69</v>
      </c>
      <c r="BU7" s="57">
        <v>116.75</v>
      </c>
      <c r="BV7" s="57">
        <v>113.30</v>
      </c>
      <c r="BW7" s="57">
        <v>18.53</v>
      </c>
      <c r="BX7" s="57">
        <v>18.21</v>
      </c>
      <c r="BY7" s="57">
        <v>20.13</v>
      </c>
      <c r="BZ7" s="57">
        <v>20.29</v>
      </c>
      <c r="CA7" s="57">
        <v>23.19</v>
      </c>
      <c r="CB7" s="57">
        <v>16.85</v>
      </c>
      <c r="CC7" s="57">
        <v>16.80</v>
      </c>
      <c r="CD7" s="57">
        <v>17.03</v>
      </c>
      <c r="CE7" s="57">
        <v>17.07</v>
      </c>
      <c r="CF7" s="57">
        <v>17.22</v>
      </c>
      <c r="CG7" s="57">
        <v>18.87</v>
      </c>
      <c r="CH7" s="57">
        <v>45.02</v>
      </c>
      <c r="CI7" s="57">
        <v>45.28</v>
      </c>
      <c r="CJ7" s="57">
        <v>46.78</v>
      </c>
      <c r="CK7" s="57">
        <v>45.17</v>
      </c>
      <c r="CL7" s="57">
        <v>43.81</v>
      </c>
      <c r="CM7" s="57">
        <v>57.55</v>
      </c>
      <c r="CN7" s="57">
        <v>57.69</v>
      </c>
      <c r="CO7" s="57">
        <v>58.56</v>
      </c>
      <c r="CP7" s="57">
        <v>57.96</v>
      </c>
      <c r="CQ7" s="57">
        <v>56</v>
      </c>
      <c r="CR7" s="57">
        <v>53.39</v>
      </c>
      <c r="CS7" s="57">
        <v>76.41</v>
      </c>
      <c r="CT7" s="57">
        <v>72.94</v>
      </c>
      <c r="CU7" s="57">
        <v>72.37</v>
      </c>
      <c r="CV7" s="57">
        <v>72.48</v>
      </c>
      <c r="CW7" s="57">
        <v>72.05</v>
      </c>
      <c r="CX7" s="57">
        <v>79.42</v>
      </c>
      <c r="CY7" s="57">
        <v>79.20</v>
      </c>
      <c r="CZ7" s="57">
        <v>80.50</v>
      </c>
      <c r="DA7" s="57">
        <v>80.540000000000006</v>
      </c>
      <c r="DB7" s="57">
        <v>80.08</v>
      </c>
      <c r="DC7" s="57">
        <v>76.89</v>
      </c>
      <c r="DD7" s="57">
        <v>71.39</v>
      </c>
      <c r="DE7" s="57">
        <v>67.989999999999995</v>
      </c>
      <c r="DF7" s="57">
        <v>69.13</v>
      </c>
      <c r="DG7" s="57">
        <v>69.20</v>
      </c>
      <c r="DH7" s="57">
        <v>67.77</v>
      </c>
      <c r="DI7" s="57">
        <v>57.93</v>
      </c>
      <c r="DJ7" s="57">
        <v>58.88</v>
      </c>
      <c r="DK7" s="57">
        <v>59.48</v>
      </c>
      <c r="DL7" s="57">
        <v>60.09</v>
      </c>
      <c r="DM7" s="57">
        <v>60.35</v>
      </c>
      <c r="DN7" s="57">
        <v>59.52</v>
      </c>
      <c r="DO7" s="57">
        <v>65.16</v>
      </c>
      <c r="DP7" s="57">
        <v>72.80</v>
      </c>
      <c r="DQ7" s="57">
        <v>84.87</v>
      </c>
      <c r="DR7" s="57">
        <v>88.68</v>
      </c>
      <c r="DS7" s="57">
        <v>89.44</v>
      </c>
      <c r="DT7" s="57">
        <v>41.79</v>
      </c>
      <c r="DU7" s="57">
        <v>43.44</v>
      </c>
      <c r="DV7" s="57">
        <v>48.09</v>
      </c>
      <c r="DW7" s="57">
        <v>50.93</v>
      </c>
      <c r="DX7" s="57">
        <v>52.07</v>
      </c>
      <c r="DY7" s="57">
        <v>49.06</v>
      </c>
      <c r="DZ7" s="57">
        <v>0</v>
      </c>
      <c r="EA7" s="57">
        <v>0</v>
      </c>
      <c r="EB7" s="57">
        <v>0</v>
      </c>
      <c r="EC7" s="57">
        <v>0</v>
      </c>
      <c r="ED7" s="57">
        <v>0.01</v>
      </c>
      <c r="EE7" s="57">
        <v>0.32</v>
      </c>
      <c r="EF7" s="57">
        <v>0.21</v>
      </c>
      <c r="EG7" s="57">
        <v>0.13</v>
      </c>
      <c r="EH7" s="57">
        <v>0.22</v>
      </c>
      <c r="EI7" s="57">
        <v>0.50</v>
      </c>
      <c r="EJ7" s="57">
        <v>0.39</v>
      </c>
    </row>
    <row r="8" spans="20:140" ht="13.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39" ht="13.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35" ht="13.5">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20:135" ht="13.5">
      <c r="T11" s="64" t="s">
        <v>23</v>
      </c>
      <c r="U11" s="65">
        <f>IF(T6="-",NA(),T6)</f>
        <v>123.86</v>
      </c>
      <c r="V11" s="65">
        <f>IF(U6="-",NA(),U6)</f>
        <v>125.86</v>
      </c>
      <c r="W11" s="65">
        <f>IF(V6="-",NA(),V6)</f>
        <v>116.24</v>
      </c>
      <c r="X11" s="65">
        <f>IF(W6="-",NA(),W6)</f>
        <v>114.87</v>
      </c>
      <c r="Y11" s="65">
        <f>IF(X6="-",NA(),X6)</f>
        <v>101.24</v>
      </c>
      <c r="AE11" s="64" t="s">
        <v>23</v>
      </c>
      <c r="AF11" s="65">
        <f>IF(AE6="-",NA(),AE6)</f>
        <v>0</v>
      </c>
      <c r="AG11" s="65">
        <f>IF(AF6="-",NA(),AF6)</f>
        <v>0</v>
      </c>
      <c r="AH11" s="65">
        <f>IF(AG6="-",NA(),AG6)</f>
        <v>0</v>
      </c>
      <c r="AI11" s="65">
        <f>IF(AH6="-",NA(),AH6)</f>
        <v>0</v>
      </c>
      <c r="AJ11" s="65">
        <f>IF(AI6="-",NA(),AI6)</f>
        <v>0</v>
      </c>
      <c r="AP11" s="64" t="s">
        <v>23</v>
      </c>
      <c r="AQ11" s="65">
        <f>IF(AP6="-",NA(),AP6)</f>
        <v>2159.09</v>
      </c>
      <c r="AR11" s="65">
        <f>IF(AQ6="-",NA(),AQ6)</f>
        <v>4747.22</v>
      </c>
      <c r="AS11" s="65">
        <f>IF(AR6="-",NA(),AR6)</f>
        <v>3975.05</v>
      </c>
      <c r="AT11" s="65">
        <f>IF(AS6="-",NA(),AS6)</f>
        <v>3910.88</v>
      </c>
      <c r="AU11" s="65">
        <f>IF(AT6="-",NA(),AT6)</f>
        <v>6361.01</v>
      </c>
      <c r="BA11" s="64" t="s">
        <v>23</v>
      </c>
      <c r="BB11" s="65">
        <f>IF(BA6="-",NA(),BA6)</f>
        <v>49.50</v>
      </c>
      <c r="BC11" s="65">
        <f>IF(BB6="-",NA(),BB6)</f>
        <v>42.73</v>
      </c>
      <c r="BD11" s="65">
        <f>IF(BC6="-",NA(),BC6)</f>
        <v>33.44</v>
      </c>
      <c r="BE11" s="65">
        <f>IF(BD6="-",NA(),BD6)</f>
        <v>23.93</v>
      </c>
      <c r="BF11" s="65">
        <f>IF(BE6="-",NA(),BE6)</f>
        <v>17.37</v>
      </c>
      <c r="BL11" s="64" t="s">
        <v>23</v>
      </c>
      <c r="BM11" s="65">
        <f>IF(BL6="-",NA(),BL6)</f>
        <v>126.07</v>
      </c>
      <c r="BN11" s="65">
        <f>IF(BM6="-",NA(),BM6)</f>
        <v>128.77000000000001</v>
      </c>
      <c r="BO11" s="65">
        <f>IF(BN6="-",NA(),BN6)</f>
        <v>117.65</v>
      </c>
      <c r="BP11" s="65">
        <f>IF(BO6="-",NA(),BO6)</f>
        <v>115.94</v>
      </c>
      <c r="BQ11" s="65">
        <f>IF(BP6="-",NA(),BP6)</f>
        <v>101</v>
      </c>
      <c r="BW11" s="64" t="s">
        <v>23</v>
      </c>
      <c r="BX11" s="65">
        <f>IF(BW6="-",NA(),BW6)</f>
        <v>18.53</v>
      </c>
      <c r="BY11" s="65">
        <f>IF(BX6="-",NA(),BX6)</f>
        <v>18.21</v>
      </c>
      <c r="BZ11" s="65">
        <f>IF(BY6="-",NA(),BY6)</f>
        <v>20.13</v>
      </c>
      <c r="CA11" s="65">
        <f>IF(BZ6="-",NA(),BZ6)</f>
        <v>20.29</v>
      </c>
      <c r="CB11" s="65">
        <f>IF(CA6="-",NA(),CA6)</f>
        <v>23.19</v>
      </c>
      <c r="CH11" s="64" t="s">
        <v>23</v>
      </c>
      <c r="CI11" s="65">
        <f>IF(CH6="-",NA(),CH6)</f>
        <v>45.02</v>
      </c>
      <c r="CJ11" s="65">
        <f>IF(CI6="-",NA(),CI6)</f>
        <v>45.28</v>
      </c>
      <c r="CK11" s="65">
        <f>IF(CJ6="-",NA(),CJ6)</f>
        <v>46.78</v>
      </c>
      <c r="CL11" s="65">
        <f>IF(CK6="-",NA(),CK6)</f>
        <v>45.17</v>
      </c>
      <c r="CM11" s="65">
        <f>IF(CL6="-",NA(),CL6)</f>
        <v>43.81</v>
      </c>
      <c r="CS11" s="64" t="s">
        <v>23</v>
      </c>
      <c r="CT11" s="65">
        <f>IF(CS6="-",NA(),CS6)</f>
        <v>76.41</v>
      </c>
      <c r="CU11" s="65">
        <f>IF(CT6="-",NA(),CT6)</f>
        <v>72.94</v>
      </c>
      <c r="CV11" s="65">
        <f>IF(CU6="-",NA(),CU6)</f>
        <v>72.37</v>
      </c>
      <c r="CW11" s="65">
        <f>IF(CV6="-",NA(),CV6)</f>
        <v>72.48</v>
      </c>
      <c r="CX11" s="65">
        <f>IF(CW6="-",NA(),CW6)</f>
        <v>72.05</v>
      </c>
      <c r="DD11" s="64" t="s">
        <v>23</v>
      </c>
      <c r="DE11" s="65">
        <f>IF(DD6="-",NA(),DD6)</f>
        <v>71.39</v>
      </c>
      <c r="DF11" s="65">
        <f>IF(DE6="-",NA(),DE6)</f>
        <v>67.989999999999995</v>
      </c>
      <c r="DG11" s="65">
        <f>IF(DF6="-",NA(),DF6)</f>
        <v>69.13</v>
      </c>
      <c r="DH11" s="65">
        <f>IF(DG6="-",NA(),DG6)</f>
        <v>69.20</v>
      </c>
      <c r="DI11" s="65">
        <f>IF(DH6="-",NA(),DH6)</f>
        <v>67.77</v>
      </c>
      <c r="DO11" s="64" t="s">
        <v>23</v>
      </c>
      <c r="DP11" s="65">
        <f>IF(DO6="-",NA(),DO6)</f>
        <v>65.16</v>
      </c>
      <c r="DQ11" s="65">
        <f>IF(DP6="-",NA(),DP6)</f>
        <v>72.80</v>
      </c>
      <c r="DR11" s="65">
        <f>IF(DQ6="-",NA(),DQ6)</f>
        <v>84.87</v>
      </c>
      <c r="DS11" s="65">
        <f>IF(DR6="-",NA(),DR6)</f>
        <v>88.68</v>
      </c>
      <c r="DT11" s="65">
        <f>IF(DS6="-",NA(),DS6)</f>
        <v>89.44</v>
      </c>
      <c r="DZ11" s="64" t="s">
        <v>23</v>
      </c>
      <c r="EA11" s="65">
        <f>IF(DZ6="-",NA(),DZ6)</f>
        <v>0</v>
      </c>
      <c r="EB11" s="65">
        <f>IF(EA6="-",NA(),EA6)</f>
        <v>0</v>
      </c>
      <c r="EC11" s="65">
        <f>IF(EB6="-",NA(),EB6)</f>
        <v>0</v>
      </c>
      <c r="ED11" s="65">
        <f>IF(EC6="-",NA(),EC6)</f>
        <v>0</v>
      </c>
      <c r="EE11" s="65">
        <f>IF(ED6="-",NA(),ED6)</f>
        <v>0.01</v>
      </c>
    </row>
    <row r="12" spans="20:135" ht="13.5">
      <c r="T12" s="64" t="s">
        <v>24</v>
      </c>
      <c r="U12" s="65">
        <f>IF(Y6="-",NA(),Y6)</f>
        <v>121.58</v>
      </c>
      <c r="V12" s="65">
        <f>IF(Z6="-",NA(),Z6)</f>
        <v>121.19</v>
      </c>
      <c r="W12" s="65">
        <f>IF(AA6="-",NA(),AA6)</f>
        <v>120.32</v>
      </c>
      <c r="X12" s="65">
        <f>IF(AB6="-",NA(),AB6)</f>
        <v>119.89</v>
      </c>
      <c r="Y12" s="65">
        <f>IF(AC6="-",NA(),AC6)</f>
        <v>119.93</v>
      </c>
      <c r="AE12" s="64" t="s">
        <v>24</v>
      </c>
      <c r="AF12" s="65">
        <f>IF(AJ6="-",NA(),AJ6)</f>
        <v>22.44</v>
      </c>
      <c r="AG12" s="65">
        <f t="shared" si="10" ref="AG12:AJ12">IF(AK6="-",NA(),AK6)</f>
        <v>18.82</v>
      </c>
      <c r="AH12" s="65">
        <f t="shared" si="10"/>
        <v>17.88</v>
      </c>
      <c r="AI12" s="65">
        <f t="shared" si="10"/>
        <v>16.670000000000002</v>
      </c>
      <c r="AJ12" s="65">
        <f t="shared" si="10"/>
        <v>9.4700000000000006</v>
      </c>
      <c r="AP12" s="64" t="s">
        <v>24</v>
      </c>
      <c r="AQ12" s="65">
        <f>IF(AU6="-",NA(),AU6)</f>
        <v>345.05</v>
      </c>
      <c r="AR12" s="65">
        <f t="shared" si="11" ref="AR12:AU12">IF(AV6="-",NA(),AV6)</f>
        <v>379.14</v>
      </c>
      <c r="AS12" s="65">
        <f t="shared" si="11"/>
        <v>394.58</v>
      </c>
      <c r="AT12" s="65">
        <f t="shared" si="11"/>
        <v>368.36</v>
      </c>
      <c r="AU12" s="65">
        <f t="shared" si="11"/>
        <v>380.84</v>
      </c>
      <c r="BA12" s="64" t="s">
        <v>24</v>
      </c>
      <c r="BB12" s="65">
        <f>IF(BF6="-",NA(),BF6)</f>
        <v>255.89</v>
      </c>
      <c r="BC12" s="65">
        <f t="shared" si="12" ref="BC12:BF12">IF(BG6="-",NA(),BG6)</f>
        <v>242.57</v>
      </c>
      <c r="BD12" s="65">
        <f t="shared" si="12"/>
        <v>235.79</v>
      </c>
      <c r="BE12" s="65">
        <f t="shared" si="12"/>
        <v>227.51</v>
      </c>
      <c r="BF12" s="65">
        <f t="shared" si="12"/>
        <v>225.72</v>
      </c>
      <c r="BL12" s="64" t="s">
        <v>24</v>
      </c>
      <c r="BM12" s="65">
        <f>IF(BQ6="-",NA(),BQ6)</f>
        <v>118.99</v>
      </c>
      <c r="BN12" s="65">
        <f t="shared" si="13" ref="BN12:BQ12">IF(BR6="-",NA(),BR6)</f>
        <v>119.17</v>
      </c>
      <c r="BO12" s="65">
        <f t="shared" si="13"/>
        <v>117.72</v>
      </c>
      <c r="BP12" s="65">
        <f t="shared" si="13"/>
        <v>117.69</v>
      </c>
      <c r="BQ12" s="65">
        <f t="shared" si="13"/>
        <v>116.75</v>
      </c>
      <c r="BW12" s="64" t="s">
        <v>24</v>
      </c>
      <c r="BX12" s="65">
        <f>IF(CB6="-",NA(),CB6)</f>
        <v>16.85</v>
      </c>
      <c r="BY12" s="65">
        <f t="shared" si="14" ref="BY12:CB12">IF(CC6="-",NA(),CC6)</f>
        <v>16.80</v>
      </c>
      <c r="BZ12" s="65">
        <f t="shared" si="14"/>
        <v>17.03</v>
      </c>
      <c r="CA12" s="65">
        <f t="shared" si="14"/>
        <v>17.07</v>
      </c>
      <c r="CB12" s="65">
        <f t="shared" si="14"/>
        <v>17.22</v>
      </c>
      <c r="CH12" s="64" t="s">
        <v>24</v>
      </c>
      <c r="CI12" s="65">
        <f>IF(CM6="-",NA(),CM6)</f>
        <v>57.55</v>
      </c>
      <c r="CJ12" s="65">
        <f t="shared" si="15" ref="CJ12:CM12">IF(CN6="-",NA(),CN6)</f>
        <v>57.69</v>
      </c>
      <c r="CK12" s="65">
        <f t="shared" si="15"/>
        <v>58.56</v>
      </c>
      <c r="CL12" s="65">
        <f t="shared" si="15"/>
        <v>57.96</v>
      </c>
      <c r="CM12" s="65">
        <f t="shared" si="15"/>
        <v>56</v>
      </c>
      <c r="CS12" s="64" t="s">
        <v>24</v>
      </c>
      <c r="CT12" s="65">
        <f>IF(CX6="-",NA(),CX6)</f>
        <v>79.42</v>
      </c>
      <c r="CU12" s="65">
        <f t="shared" si="16" ref="CU12:CX12">IF(CY6="-",NA(),CY6)</f>
        <v>79.20</v>
      </c>
      <c r="CV12" s="65">
        <f t="shared" si="16"/>
        <v>80.50</v>
      </c>
      <c r="CW12" s="65">
        <f t="shared" si="16"/>
        <v>80.540000000000006</v>
      </c>
      <c r="CX12" s="65">
        <f t="shared" si="16"/>
        <v>80.08</v>
      </c>
      <c r="DD12" s="64" t="s">
        <v>24</v>
      </c>
      <c r="DE12" s="65">
        <f>IF(DI6="-",NA(),DI6)</f>
        <v>57.93</v>
      </c>
      <c r="DF12" s="65">
        <f t="shared" si="17" ref="DF12:DI12">IF(DJ6="-",NA(),DJ6)</f>
        <v>58.88</v>
      </c>
      <c r="DG12" s="65">
        <f t="shared" si="17"/>
        <v>59.48</v>
      </c>
      <c r="DH12" s="65">
        <f t="shared" si="17"/>
        <v>60.09</v>
      </c>
      <c r="DI12" s="65">
        <f t="shared" si="17"/>
        <v>60.35</v>
      </c>
      <c r="DO12" s="64" t="s">
        <v>24</v>
      </c>
      <c r="DP12" s="65">
        <f>IF(DT6="-",NA(),DT6)</f>
        <v>41.79</v>
      </c>
      <c r="DQ12" s="65">
        <f t="shared" si="18" ref="DQ12:DT12">IF(DU6="-",NA(),DU6)</f>
        <v>43.44</v>
      </c>
      <c r="DR12" s="65">
        <f t="shared" si="18"/>
        <v>48.09</v>
      </c>
      <c r="DS12" s="65">
        <f t="shared" si="18"/>
        <v>50.93</v>
      </c>
      <c r="DT12" s="65">
        <f t="shared" si="18"/>
        <v>52.07</v>
      </c>
      <c r="DZ12" s="64" t="s">
        <v>24</v>
      </c>
      <c r="EA12" s="65">
        <f>IF(EE6="-",NA(),EE6)</f>
        <v>0.32</v>
      </c>
      <c r="EB12" s="65">
        <f t="shared" si="19" ref="EB12:EE12">IF(EF6="-",NA(),EF6)</f>
        <v>0.21</v>
      </c>
      <c r="EC12" s="65">
        <f t="shared" si="19"/>
        <v>0.13</v>
      </c>
      <c r="ED12" s="65">
        <f t="shared" si="19"/>
        <v>0.22</v>
      </c>
      <c r="EE12" s="65">
        <f t="shared" si="19"/>
        <v>0.50</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2021-12-03T08:59:01Z</dcterms:created>
  <dcterms:modified xsi:type="dcterms:W3CDTF">2022-01-19T08:11:23Z</dcterms:modified>
  <cp:category/>
  <cp:contentType/>
  <cp:contentStatus/>
</cp:coreProperties>
</file>