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48.1.30\県立病院課\500 ■経営企画担当\99　その他\R3\R4.1.7経営比較分析表\"/>
    </mc:Choice>
  </mc:AlternateContent>
  <workbookProtection workbookAlgorithmName="SHA-512" workbookHashValue="dHFvFztlsOKffQ6jkTOwzHTIEHPziCTa/UqIzXQ18CuT9jQst2qneoXZbAJicWbCIFN5KmJPRRyVUDQBeppu9g==" workbookSaltValue="zOEWlIReZmtglG6hK+8jhQ==" workbookSpinCount="100000" lockStructure="1"/>
  <bookViews>
    <workbookView xWindow="-120" yWindow="-120" windowWidth="20730" windowHeight="11310" activeTab="0"/>
  </bookViews>
  <sheets>
    <sheet name="法適用_病院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<sst xmlns="http://schemas.openxmlformats.org/spreadsheetml/2006/main" count="328" uniqueCount="188">
  <si>
    <t>経営比較分析表（令和2年度決算）</t>
    <rPh sb="8" eb="10">
      <t>レイワ</t>
    </rPh>
    <rPh sb="11" eb="13">
      <t>ネンド</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</si>
  <si>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</si>
  <si>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</si>
  <si>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</si>
  <si>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</si>
  <si>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</si>
  <si>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</si>
  <si>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</si>
  <si>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</si>
  <si>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</si>
  <si>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</si>
  <si>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</si>
  <si>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</si>
  <si>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</si>
  <si>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</si>
  <si>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</si>
  <si>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</si>
  <si>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</si>
  <si>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</si>
  <si>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</si>
  <si>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</si>
  <si>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</si>
  <si>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</si>
  <si>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令和2年度全国平均</t>
    <rPh sb="0" eb="2">
      <t>レイワ</t>
    </rPh>
    <rPh sb="3" eb="5">
      <t>ネンド</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</si>
  <si>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</si>
  <si>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</si>
  <si>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</si>
  <si>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不採算地区中核病院</t>
    <rPh sb="0" eb="3">
      <t>フサイサン</t>
    </rPh>
    <rPh sb="3" eb="5">
      <t>チク</t>
    </rPh>
    <rPh sb="5" eb="7">
      <t>チュウカク</t>
    </rPh>
    <rPh sb="7" eb="9">
      <t>ビョウイン</t>
    </rPh>
    <phoneticPr fontId="4"/>
  </si>
  <si>
    <t>看護配置</t>
    <rPh sb="0" eb="2">
      <t>カンゴ</t>
    </rPh>
    <rPh sb="2" eb="4">
      <t>ハイチ</t>
    </rPh>
    <phoneticPr fontId="4"/>
  </si>
  <si>
    <t>稼働病床（一般）</t>
    <rPh sb="0" eb="2">
      <t>カドウ</t>
    </rPh>
    <rPh sb="2" eb="4">
      <t>ビョウショウ</t>
    </rPh>
    <rPh sb="5" eb="7">
      <t>イッパン</t>
    </rPh>
    <phoneticPr fontId="4"/>
  </si>
  <si>
    <t>稼働病床（療養）</t>
    <rPh sb="0" eb="2">
      <t>カドウ</t>
    </rPh>
    <rPh sb="2" eb="4">
      <t>ビョウショウ</t>
    </rPh>
    <rPh sb="5" eb="7">
      <t>リョウヨウ</t>
    </rPh>
    <phoneticPr fontId="4"/>
  </si>
  <si>
    <t>稼働病床（一般＋療養）</t>
    <rPh sb="0" eb="2">
      <t>カドウ</t>
    </rPh>
    <rPh sb="2" eb="4">
      <t>ビョウショウ</t>
    </rPh>
    <rPh sb="5" eb="7">
      <t>イッパン</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</si>
  <si>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</si>
  <si>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</si>
  <si>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</si>
  <si>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</si>
  <si>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</si>
  <si>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</si>
  <si>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</si>
  <si>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</si>
  <si>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</si>
  <si>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</si>
  <si>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</si>
  <si>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</si>
  <si>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</si>
  <si>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</si>
  <si>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</si>
  <si>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</si>
  <si>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</si>
  <si>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</si>
  <si>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</si>
  <si>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</si>
  <si>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</si>
  <si>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</si>
  <si>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</si>
  <si>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</si>
  <si>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</si>
  <si>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</si>
  <si>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</si>
  <si>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</si>
  <si>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</si>
  <si>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</si>
  <si>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</si>
  <si>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</si>
  <si>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</si>
  <si>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</si>
  <si>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</si>
  <si>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</si>
  <si>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</si>
  <si>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</si>
  <si>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</si>
  <si>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</si>
  <si>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</si>
  <si>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</si>
  <si>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</si>
  <si>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</si>
  <si>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</si>
  <si>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</si>
  <si>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</si>
  <si>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</si>
  <si>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</si>
  <si>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</si>
  <si>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</si>
  <si>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</si>
  <si>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</si>
  <si>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</si>
  <si>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</si>
  <si>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</si>
  <si>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</si>
  <si>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</si>
  <si>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</si>
  <si>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</si>
  <si>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</si>
  <si>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</si>
  <si>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①</t>
  </si>
  <si>
    <t>②</t>
  </si>
  <si>
    <t>③</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</si>
  <si>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</si>
  <si>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</si>
  <si>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</si>
  <si>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</si>
  <si>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</si>
  <si>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</si>
  <si>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</si>
  <si>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</si>
  <si>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</si>
  <si>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</si>
  <si>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</si>
  <si>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</si>
  <si>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</si>
  <si>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</si>
  <si>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</si>
  <si>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</si>
  <si>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</si>
  <si>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</si>
  <si>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</si>
  <si>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</si>
  <si>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</si>
  <si>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</si>
  <si>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</si>
  <si>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</si>
  <si>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</si>
  <si>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</si>
  <si>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</si>
  <si>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</si>
  <si>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</si>
  <si>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</si>
  <si>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</si>
  <si>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</si>
  <si>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</si>
  <si>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</si>
  <si>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</si>
  <si>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</si>
  <si>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</si>
  <si>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不採算地区中核病院</t>
  </si>
  <si>
    <t>看護配置</t>
  </si>
  <si>
    <t>許可病床（一般）</t>
  </si>
  <si>
    <t>許可病床（療養）</t>
  </si>
  <si>
    <t>許可病床（結核）</t>
  </si>
  <si>
    <t>許可病床（精神）</t>
  </si>
  <si>
    <t>許可病床（感染症）</t>
  </si>
  <si>
    <t>許可病床（合計）</t>
  </si>
  <si>
    <t>稼働病床（一般）</t>
  </si>
  <si>
    <t>稼働病床（療養）</t>
  </si>
  <si>
    <t>稼働病床（一般＋療養）</t>
    <rPh sb="5" eb="7">
      <t>イッパン</t>
    </rPh>
    <phoneticPr fontId="4"/>
  </si>
  <si>
    <t>当該値(N-4)</t>
  </si>
  <si>
    <t>当該値(N-3)</t>
  </si>
  <si>
    <t>当該値(N-2)</t>
  </si>
  <si>
    <t>当該値(N-1)</t>
  </si>
  <si>
    <t>当該値(N)</t>
  </si>
  <si>
    <t>平均値(N-4)</t>
  </si>
  <si>
    <t>平均値(N-3)</t>
  </si>
  <si>
    <t>平均値(N-2)</t>
  </si>
  <si>
    <t>平均値(N-1)</t>
  </si>
  <si>
    <t>平均値(N)</t>
  </si>
  <si>
    <t>全国平均</t>
  </si>
  <si>
    <t>当該値(N-4)</t>
  </si>
  <si>
    <t>当該値(N-3)</t>
  </si>
  <si>
    <t>当該値(N-2)</t>
  </si>
  <si>
    <t>当該値(N-1)</t>
  </si>
  <si>
    <t>当該値(N)</t>
  </si>
  <si>
    <t>当該値(N-3)</t>
  </si>
  <si>
    <t>当該値(N-1)</t>
  </si>
  <si>
    <t>当該値(N-4)</t>
  </si>
  <si>
    <t>当該値(N-4)</t>
  </si>
  <si>
    <t>全国平均</t>
    <rPh sb="0" eb="2">
      <t>ゼンコク</t>
    </rPh>
    <rPh sb="2" eb="4">
      <t>ヘイキン</t>
    </rPh>
    <phoneticPr fontId="4"/>
  </si>
  <si>
    <t>当該値(N-3)</t>
  </si>
  <si>
    <t>グラフ参照用</t>
    <rPh sb="3" eb="6">
      <t>サンショウヨウ</t>
    </rPh>
    <phoneticPr fontId="4"/>
  </si>
  <si>
    <t>表参照用</t>
    <rPh sb="0" eb="1">
      <t>ヒョウ</t>
    </rPh>
    <rPh sb="1" eb="4">
      <t>サンショウヨウ</t>
    </rPh>
    <phoneticPr fontId="4"/>
  </si>
  <si>
    <t>埼玉県</t>
  </si>
  <si>
    <t>精神医療センター</t>
  </si>
  <si>
    <t>条例全部</t>
  </si>
  <si>
    <t>病院事業</t>
  </si>
  <si>
    <t>精神科病院</t>
  </si>
  <si>
    <t>精神病院</t>
  </si>
  <si>
    <t>自治体職員 学術・研究機関出身</t>
  </si>
  <si>
    <t>直営</t>
  </si>
  <si>
    <t>非該当</t>
  </si>
  <si>
    <t>１３：１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</si>
  <si>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</si>
  <si>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</si>
  <si>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</si>
  <si>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</si>
  <si>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</si>
  <si>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精神保健福祉法により県立精神科病院の設置が義務付けられており、民間医療機関では対応困難な高度・専門精神科医療を今後も提供していく必要がある。
　医師・看護師のほか、精神保健福祉士・臨床心理職など、精神科病院特有の医療スタッフを多数配置して多職種チーム医療を提供している。
　精神科単科の病院であるため、他の埼玉県立病院（身体科）との連携が必須である。
　平成2年オープンの既存施設の老朽化対策についても、今後検討していく必要がある。</t>
  </si>
  <si>
    <t>　①有形固定資産減価償却率は年約2％程度上昇しており、他病院平均よりも比率は高くなっている。建物が築後30年を経過していることから、老朽化対策を検討していく必要がある。
　②器械備品減価償却率は、精神科単科のため高額な備品はあまり存在しないが、比率の変動は推移を見守る必要がある。
　③１床当たり有形固定試資産は過去5年でほぼ横ばいである。建物と備品の更新時期に備えて十分な医業収益を確保していく必要がある</t>
    <rPh sb="50" eb="51">
      <t>アト</t>
    </rPh>
    <rPh sb="55" eb="57">
      <t>ケイカ</t>
    </rPh>
    <rPh sb="153" eb="155">
      <t>シサン</t>
    </rPh>
    <phoneticPr fontId="4"/>
  </si>
  <si>
    <t>　埼玉県内全域を対象として、精神科救急・依存症・児童思春期・医療観察法対象患者など、民間医療機関では対応が困難な高度・専門医療を提供している。
　また、埼玉県精神科救急体制整備事業常時対応施設・医療観察法指定入院医療機関・指定通院医療機関・第二種感染症指定医療機関（結核等）・埼玉県依存症専門医療機関などの指定を受けている。</t>
  </si>
  <si>
    <t>　①経常収支比率、②医業収支比率は、医業収益と医業費用がともに減少し、令和元年度と同水準で推移した。
　③累積欠損金比率は経常収支比率が100%以下となった平成28年度から発生している。今後、収支均衡に努めていく。
　④病床利用率は、令和元年度から0.8ポイント減少したものの、引き続き高い水準を維持している。
　⑤入院患者1人1日当たり収益は、令和元年度から上昇し他病院平均より高い水準で推移している。
　⑥外来患者1人1日当たり収益は、令和元年度から低下し他病院平均より低い水準で推移している。
　⑦職員給与費対医業収益比率は、平成29年度に100％を下回り、その後100％を下回る水準で推移している。
　⑧材料費対医業収益比率は医業収益の減少等に伴い僅かに上昇したが、平均値より低い水準で推移している。後発医薬品の切り替えを中心に材料費についても効率的な経営を心掛けていく。</t>
    <rPh sb="2" eb="8">
      <t>ケイジョウシュウシヒリツ</t>
    </rPh>
    <rPh sb="18" eb="22">
      <t>イギョウシュウエキ</t>
    </rPh>
    <rPh sb="23" eb="27">
      <t>イギョウヒヨウ</t>
    </rPh>
    <rPh sb="31" eb="33">
      <t>ゲンショウ</t>
    </rPh>
    <rPh sb="35" eb="37">
      <t>レイワ</t>
    </rPh>
    <rPh sb="37" eb="40">
      <t>ガンネンド</t>
    </rPh>
    <rPh sb="41" eb="44">
      <t>ドウスイジュン</t>
    </rPh>
    <rPh sb="45" eb="47">
      <t>スイイ</t>
    </rPh>
    <rPh sb="72" eb="74">
      <t>イカ</t>
    </rPh>
    <rPh sb="117" eb="119">
      <t>レイワ</t>
    </rPh>
    <rPh sb="119" eb="122">
      <t>ガンネンド</t>
    </rPh>
    <rPh sb="131" eb="133">
      <t>ゲンショウ</t>
    </rPh>
    <rPh sb="139" eb="140">
      <t>ヒ</t>
    </rPh>
    <rPh sb="141" eb="142">
      <t>ツヅ</t>
    </rPh>
    <rPh sb="143" eb="144">
      <t>タカ</t>
    </rPh>
    <rPh sb="145" eb="147">
      <t>スイジュン</t>
    </rPh>
    <rPh sb="148" eb="150">
      <t>イジ</t>
    </rPh>
    <rPh sb="158" eb="160">
      <t>ニュウイン</t>
    </rPh>
    <rPh sb="160" eb="162">
      <t>カンジャ</t>
    </rPh>
    <rPh sb="173" eb="175">
      <t>レイワ</t>
    </rPh>
    <rPh sb="175" eb="178">
      <t>ガンネンド</t>
    </rPh>
    <rPh sb="180" eb="182">
      <t>ジョウショウ</t>
    </rPh>
    <rPh sb="205" eb="209">
      <t>ガイライカンジャ</t>
    </rPh>
    <rPh sb="210" eb="211">
      <t>ニン</t>
    </rPh>
    <rPh sb="212" eb="213">
      <t>ニチ</t>
    </rPh>
    <rPh sb="213" eb="214">
      <t>ア</t>
    </rPh>
    <rPh sb="216" eb="218">
      <t>シュウエキ</t>
    </rPh>
    <rPh sb="220" eb="222">
      <t>レイワ</t>
    </rPh>
    <rPh sb="222" eb="225">
      <t>ガンネンド</t>
    </rPh>
    <rPh sb="227" eb="229">
      <t>テイカ</t>
    </rPh>
    <rPh sb="230" eb="235">
      <t>タビョウインヘイキン</t>
    </rPh>
    <rPh sb="237" eb="238">
      <t>ヒク</t>
    </rPh>
    <rPh sb="239" eb="241">
      <t>スイジュン</t>
    </rPh>
    <rPh sb="242" eb="244">
      <t>スイイ</t>
    </rPh>
    <rPh sb="290" eb="291">
      <t>シタ</t>
    </rPh>
    <rPh sb="291" eb="292">
      <t>マワ</t>
    </rPh>
    <rPh sb="293" eb="295">
      <t>スイジュン</t>
    </rPh>
    <rPh sb="317" eb="319">
      <t>イギョウ</t>
    </rPh>
    <rPh sb="319" eb="321">
      <t>シュウエキ</t>
    </rPh>
    <rPh sb="322" eb="324">
      <t>ゲンショウ</t>
    </rPh>
    <rPh sb="324" eb="325">
      <t>トウ</t>
    </rPh>
    <rPh sb="326" eb="327">
      <t>トモナ</t>
    </rPh>
    <rPh sb="328" eb="329">
      <t>ワズ</t>
    </rPh>
    <rPh sb="331" eb="333">
      <t>ジョウショウ</t>
    </rPh>
    <rPh sb="337" eb="340">
      <t>ヘイキンチ</t>
    </rPh>
    <rPh sb="342" eb="343">
      <t>ヒク</t>
    </rPh>
    <rPh sb="344" eb="346">
      <t>スイジュン</t>
    </rPh>
    <rPh sb="347" eb="349">
      <t>スイイ</t>
    </rPh>
    <rPh sb="378" eb="379">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</si>
</sst>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8.5"/>
      <name val="ＭＳ ゴシック"/>
      <family val="3"/>
      <charset val="128"/>
    </font>
    <font>
      <sz val="8"/>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20">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right/>
      <top/>
      <bottom style="thin">
        <color auto="1"/>
      </bottom>
    </border>
    <border>
      <left/>
      <right style="thin">
        <color auto="1"/>
      </right>
      <top/>
      <bottom style="thin">
        <color auto="1"/>
      </bottom>
    </border>
    <border>
      <left style="thin">
        <color auto="1"/>
      </left>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style="thin">
        <color auto="1"/>
      </right>
      <top/>
      <bottom style="thin">
        <color auto="1"/>
      </bottom>
    </border>
    <border>
      <left style="thin">
        <color rgb="FFA6A6A6"/>
      </left>
      <right style="thin">
        <color rgb="FFA6A6A6"/>
      </right>
      <top style="thin">
        <color rgb="FFA6A6A6"/>
      </top>
      <bottom style="thin">
        <color rgb="FFA6A6A6"/>
      </bottom>
    </border>
    <border>
      <left style="thin">
        <color rgb="FFA6A6A6"/>
      </left>
      <right/>
      <top style="thin">
        <color rgb="FFA6A6A6"/>
      </top>
      <bottom style="thin">
        <color rgb="FFA6A6A6"/>
      </bottom>
    </border>
    <border>
      <left/>
      <right/>
      <top style="thin">
        <color rgb="FFA6A6A6"/>
      </top>
      <bottom style="thin">
        <color rgb="FFA6A6A6"/>
      </bottom>
    </border>
    <border>
      <left/>
      <right style="thin">
        <color rgb="FFA6A6A6"/>
      </right>
      <top style="thin">
        <color rgb="FFA6A6A6"/>
      </top>
      <bottom style="thin">
        <color rgb="FFA6A6A6"/>
      </bottom>
    </border>
  </borders>
  <cellStyleXfs count="23">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0" fontId="0" fillId="0" borderId="0">
      <alignment vertical="center"/>
      <protection/>
    </xf>
    <xf numFmtId="38" fontId="17" fillId="0" borderId="0" applyFont="0" applyFill="0" applyBorder="0" applyAlignment="0" applyProtection="0"/>
  </cellStyleXfs>
  <cellXfs count="167">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3" fillId="0" borderId="0" xfId="0" applyNumberFormat="1" applyFont="1" applyBorder="1" applyAlignment="1" applyProtection="1">
      <alignment vertical="top"/>
      <protection hidden="1"/>
    </xf>
    <xf numFmtId="0" fontId="5" fillId="0" borderId="0"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4" xfId="0" applyFont="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10" fillId="0" borderId="0" xfId="0" applyFont="1" applyBorder="1" applyAlignment="1">
      <alignment vertical="top" wrapText="1"/>
    </xf>
    <xf numFmtId="0" fontId="7" fillId="0" borderId="0" xfId="0" applyFont="1" applyBorder="1" applyAlignment="1">
      <alignment shrinkToFit="1"/>
    </xf>
    <xf numFmtId="20" fontId="5" fillId="0" borderId="0" xfId="0" applyNumberFormat="1" applyFont="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5" fillId="0" borderId="7" xfId="0" applyFont="1" applyBorder="1" applyAlignment="1">
      <alignment vertical="center"/>
    </xf>
    <xf numFmtId="0" fontId="3" fillId="0" borderId="0" xfId="0" applyFont="1" applyBorder="1" applyAlignment="1">
      <alignment vertical="center"/>
    </xf>
    <xf numFmtId="0" fontId="5" fillId="0" borderId="4"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shrinkToFit="1"/>
    </xf>
    <xf numFmtId="0" fontId="13" fillId="0" borderId="0" xfId="0" applyFont="1" applyBorder="1" applyAlignment="1">
      <alignment horizontal="center" vertical="center"/>
    </xf>
    <xf numFmtId="0" fontId="10" fillId="0" borderId="0"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38" fontId="7" fillId="0" borderId="0" xfId="20" applyNumberFormat="1" applyFont="1" applyBorder="1" applyAlignment="1">
      <alignment vertical="center"/>
    </xf>
    <xf numFmtId="0" fontId="0" fillId="0" borderId="0" xfId="0" applyBorder="1" applyAlignment="1">
      <alignment vertical="center"/>
    </xf>
    <xf numFmtId="180" fontId="10"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7" fillId="0" borderId="0" xfId="20"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pplyAlignment="1">
      <alignment vertical="center"/>
    </xf>
    <xf numFmtId="0" fontId="2" fillId="0" borderId="0" xfId="0" applyFont="1" applyAlignment="1" applyProtection="1">
      <alignment vertical="center"/>
      <protection hidden="1"/>
    </xf>
    <xf numFmtId="0" fontId="16" fillId="0" borderId="0" xfId="0" applyFont="1" applyAlignment="1">
      <alignment vertical="center"/>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wrapText="1"/>
    </xf>
    <xf numFmtId="0" fontId="0" fillId="2" borderId="0" xfId="0" applyFill="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8" xfId="0" applyFill="1" applyBorder="1" applyAlignment="1">
      <alignment vertical="center"/>
    </xf>
    <xf numFmtId="0" fontId="0" fillId="2" borderId="5" xfId="0" applyFill="1" applyBorder="1" applyAlignment="1">
      <alignment vertical="center"/>
    </xf>
    <xf numFmtId="0" fontId="0" fillId="2" borderId="15"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6" fontId="0" fillId="3" borderId="9" xfId="0" applyNumberFormat="1" applyFill="1" applyBorder="1" applyAlignment="1">
      <alignment vertical="center" shrinkToFit="1"/>
    </xf>
    <xf numFmtId="178" fontId="0" fillId="3" borderId="9" xfId="22" applyNumberFormat="1" applyFont="1" applyFill="1" applyBorder="1" applyAlignment="1">
      <alignment vertical="center" shrinkToFit="1"/>
    </xf>
    <xf numFmtId="179" fontId="0" fillId="3" borderId="9" xfId="22"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6" fontId="0" fillId="0" borderId="9" xfId="0" applyNumberFormat="1" applyBorder="1" applyAlignment="1">
      <alignment vertical="center" shrinkToFit="1"/>
    </xf>
    <xf numFmtId="49" fontId="0" fillId="0" borderId="9" xfId="0" applyNumberFormat="1" applyBorder="1" applyAlignment="1">
      <alignment vertical="center" shrinkToFit="1"/>
    </xf>
    <xf numFmtId="178" fontId="0" fillId="0" borderId="9" xfId="20" applyNumberFormat="1" applyFont="1" applyBorder="1" applyAlignment="1">
      <alignment vertical="center" shrinkToFit="1"/>
    </xf>
    <xf numFmtId="179" fontId="0" fillId="0" borderId="9" xfId="20" applyNumberFormat="1" applyFont="1" applyBorder="1" applyAlignment="1">
      <alignment vertical="center" shrinkToFit="1"/>
    </xf>
    <xf numFmtId="0" fontId="0" fillId="0" borderId="0" xfId="0" applyFill="1" applyAlignment="1">
      <alignment vertical="center"/>
    </xf>
    <xf numFmtId="182" fontId="0" fillId="0" borderId="0" xfId="0" applyNumberFormat="1" applyFill="1" applyAlignment="1">
      <alignment vertical="center"/>
    </xf>
    <xf numFmtId="183" fontId="0" fillId="0" borderId="0" xfId="20" applyNumberFormat="1" applyFont="1" applyFill="1" applyBorder="1" applyAlignment="1">
      <alignment vertical="center" shrinkToFit="1"/>
    </xf>
    <xf numFmtId="182" fontId="0" fillId="0" borderId="0" xfId="0" applyNumberFormat="1" applyFill="1" applyBorder="1" applyAlignment="1">
      <alignment vertical="center"/>
    </xf>
    <xf numFmtId="0" fontId="0" fillId="4" borderId="9" xfId="0" applyFill="1" applyBorder="1" applyAlignment="1">
      <alignment vertical="center"/>
    </xf>
    <xf numFmtId="177" fontId="0" fillId="0" borderId="9" xfId="0" applyNumberFormat="1" applyBorder="1" applyAlignment="1">
      <alignment vertical="center"/>
    </xf>
    <xf numFmtId="179" fontId="10" fillId="0" borderId="16" xfId="0" applyNumberFormat="1" applyFont="1" applyBorder="1" applyAlignment="1" applyProtection="1">
      <alignment horizontal="center" vertical="center" shrinkToFit="1"/>
      <protection hidden="1"/>
    </xf>
    <xf numFmtId="178" fontId="10" fillId="0" borderId="16" xfId="0" applyNumberFormat="1" applyFont="1" applyBorder="1" applyAlignment="1" applyProtection="1">
      <alignment horizontal="center" vertical="center" shrinkToFit="1"/>
      <protection hidden="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177" fontId="10" fillId="0" borderId="16" xfId="0" applyNumberFormat="1" applyFont="1" applyBorder="1" applyAlignment="1" applyProtection="1">
      <alignment horizontal="center" vertical="center" shrinkToFit="1"/>
      <protection hidden="1"/>
    </xf>
    <xf numFmtId="178" fontId="10" fillId="0" borderId="17" xfId="0" applyNumberFormat="1" applyFont="1" applyBorder="1" applyAlignment="1" applyProtection="1">
      <alignment horizontal="center" vertical="center" shrinkToFit="1"/>
      <protection hidden="1"/>
    </xf>
    <xf numFmtId="178" fontId="10" fillId="0" borderId="18" xfId="0" applyNumberFormat="1" applyFont="1" applyBorder="1" applyAlignment="1" applyProtection="1">
      <alignment horizontal="center" vertical="center" shrinkToFit="1"/>
      <protection hidden="1"/>
    </xf>
    <xf numFmtId="178" fontId="10" fillId="0" borderId="19" xfId="0" applyNumberFormat="1" applyFont="1" applyBorder="1" applyAlignment="1" applyProtection="1">
      <alignment horizontal="center" vertical="center" shrinkToFit="1"/>
      <protection hidden="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4" xfId="0" applyFont="1" applyBorder="1" applyAlignment="1">
      <alignment horizontal="left" vertical="center" shrinkToFit="1"/>
    </xf>
    <xf numFmtId="0" fontId="5" fillId="0" borderId="7"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4" xfId="0" applyFont="1" applyBorder="1" applyAlignment="1" applyProtection="1">
      <alignment horizontal="left" vertical="top" wrapText="1" shrinkToFit="1"/>
      <protection locked="0"/>
    </xf>
    <xf numFmtId="0" fontId="5" fillId="0" borderId="8" xfId="0" applyFont="1" applyBorder="1" applyAlignment="1" applyProtection="1">
      <alignment horizontal="left" vertical="top" wrapText="1" shrinkToFi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0" fillId="0" borderId="16" xfId="0" applyFont="1" applyBorder="1" applyAlignment="1">
      <alignment horizontal="center" vertical="center" shrinkToFit="1"/>
    </xf>
    <xf numFmtId="179" fontId="10" fillId="0" borderId="17" xfId="0" applyNumberFormat="1" applyFont="1" applyBorder="1" applyAlignment="1" applyProtection="1">
      <alignment horizontal="center" vertical="center" shrinkToFit="1"/>
      <protection hidden="1"/>
    </xf>
    <xf numFmtId="179" fontId="10" fillId="0" borderId="18" xfId="0" applyNumberFormat="1" applyFont="1" applyBorder="1" applyAlignment="1" applyProtection="1">
      <alignment horizontal="center" vertical="center" shrinkToFit="1"/>
      <protection hidden="1"/>
    </xf>
    <xf numFmtId="179" fontId="10" fillId="0" borderId="19" xfId="0" applyNumberFormat="1" applyFont="1" applyBorder="1" applyAlignment="1" applyProtection="1">
      <alignment horizontal="center" vertical="center" shrinkToFit="1"/>
      <protection hidden="1"/>
    </xf>
    <xf numFmtId="177" fontId="10" fillId="0" borderId="17" xfId="0" applyNumberFormat="1" applyFont="1" applyBorder="1" applyAlignment="1" applyProtection="1">
      <alignment horizontal="center" vertical="center" shrinkToFit="1"/>
      <protection hidden="1"/>
    </xf>
    <xf numFmtId="177" fontId="10" fillId="0" borderId="18" xfId="0" applyNumberFormat="1" applyFont="1" applyBorder="1" applyAlignment="1" applyProtection="1">
      <alignment horizontal="center" vertical="center" shrinkToFit="1"/>
      <protection hidden="1"/>
    </xf>
    <xf numFmtId="177" fontId="10" fillId="0" borderId="19" xfId="0" applyNumberFormat="1" applyFont="1" applyBorder="1" applyAlignment="1" applyProtection="1">
      <alignment horizontal="center" vertical="center" shrinkToFit="1"/>
      <protection hidden="1"/>
    </xf>
    <xf numFmtId="0" fontId="7" fillId="0" borderId="0" xfId="0" applyFont="1" applyBorder="1" applyAlignment="1">
      <alignment horizontal="left" shrinkToFit="1"/>
    </xf>
    <xf numFmtId="0" fontId="7" fillId="0" borderId="5" xfId="0" applyFont="1" applyBorder="1" applyAlignment="1">
      <alignment horizontal="left" shrinkToFit="1"/>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11" fillId="0" borderId="2" xfId="21" applyFont="1" applyBorder="1" applyAlignment="1">
      <alignment horizontal="center" vertical="center" shrinkToFit="1"/>
      <protection/>
    </xf>
    <xf numFmtId="0" fontId="11" fillId="0" borderId="3" xfId="21" applyFont="1" applyBorder="1" applyAlignment="1">
      <alignment horizontal="center" vertical="center" shrinkToFit="1"/>
      <protection/>
    </xf>
    <xf numFmtId="0" fontId="11" fillId="0" borderId="5" xfId="21" applyFont="1" applyBorder="1" applyAlignment="1">
      <alignment horizontal="center" vertical="center" shrinkToFit="1"/>
      <protection/>
    </xf>
    <xf numFmtId="0" fontId="11" fillId="0" borderId="6" xfId="21" applyFont="1" applyBorder="1" applyAlignment="1">
      <alignment horizontal="center" vertical="center" shrinkToFit="1"/>
      <protection/>
    </xf>
    <xf numFmtId="0" fontId="11" fillId="0" borderId="1" xfId="21" applyFont="1" applyBorder="1" applyAlignment="1" applyProtection="1">
      <alignment horizontal="center" vertical="center" shrinkToFit="1"/>
      <protection locked="0"/>
    </xf>
    <xf numFmtId="0" fontId="11" fillId="0" borderId="2" xfId="21" applyFont="1" applyBorder="1" applyAlignment="1" applyProtection="1">
      <alignment horizontal="center" vertical="center" shrinkToFit="1"/>
      <protection locked="0"/>
    </xf>
    <xf numFmtId="0" fontId="11" fillId="0" borderId="8" xfId="21" applyFont="1" applyBorder="1" applyAlignment="1" applyProtection="1">
      <alignment horizontal="center" vertical="center" shrinkToFit="1"/>
      <protection locked="0"/>
    </xf>
    <xf numFmtId="0" fontId="11" fillId="0" borderId="5" xfId="21" applyFont="1" applyBorder="1" applyAlignment="1" applyProtection="1">
      <alignment horizontal="center" vertical="center" shrinkToFit="1"/>
      <protection locked="0"/>
    </xf>
    <xf numFmtId="176" fontId="5" fillId="0" borderId="11" xfId="0" applyNumberFormat="1" applyFont="1" applyBorder="1" applyAlignment="1" applyProtection="1">
      <alignment horizontal="center" vertical="center" shrinkToFit="1"/>
      <protection hidden="1"/>
    </xf>
    <xf numFmtId="176" fontId="5" fillId="0" borderId="12"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7" fillId="0" borderId="0" xfId="0" applyFont="1" applyAlignment="1">
      <alignment horizontal="left" shrinkToFit="1"/>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5" fillId="0" borderId="11" xfId="0" applyNumberFormat="1" applyFont="1" applyBorder="1" applyAlignment="1" applyProtection="1">
      <alignment horizontal="center" vertical="center" shrinkToFit="1"/>
      <protection hidden="1"/>
    </xf>
    <xf numFmtId="0" fontId="5" fillId="0" borderId="12"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Alignment="1">
      <alignment horizontal="center" vertical="center"/>
    </xf>
    <xf numFmtId="0" fontId="3" fillId="0" borderId="5"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wrapText="1"/>
    </xf>
    <xf numFmtId="0" fontId="0" fillId="3" borderId="11" xfId="0" applyNumberFormat="1" applyFill="1" applyBorder="1" applyAlignment="1">
      <alignment horizontal="left" vertical="center" shrinkToFit="1"/>
    </xf>
    <xf numFmtId="0" fontId="0" fillId="3" borderId="12" xfId="0" applyNumberFormat="1" applyFill="1" applyBorder="1" applyAlignment="1">
      <alignment horizontal="left" vertical="center" shrinkToFit="1"/>
    </xf>
    <xf numFmtId="0" fontId="0" fillId="3" borderId="13" xfId="0" applyNumberFormat="1" applyFill="1" applyBorder="1" applyAlignment="1">
      <alignment horizontal="left" vertical="center" shrinkToFit="1"/>
    </xf>
    <xf numFmtId="0" fontId="18" fillId="0" borderId="7"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cellXfs>
  <cellStyles count="9">
    <cellStyle name="Normal" xfId="0"/>
    <cellStyle name="Percent" xfId="15"/>
    <cellStyle name="Currency" xfId="16"/>
    <cellStyle name="Currency [0]" xfId="17"/>
    <cellStyle name="Comma" xfId="18"/>
    <cellStyle name="Comma [0]" xfId="19"/>
    <cellStyle name="桁区切り" xfId="20"/>
    <cellStyle name="標準 2 3 2" xfId="21"/>
    <cellStyle name="桁区切り 2" xf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④病床利用率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3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c:v>
                </c:pt>
                <c:pt idx="1">
                  <c:v>81.1</c:v>
                </c:pt>
                <c:pt idx="2">
                  <c:v>82.9</c:v>
                </c:pt>
                <c:pt idx="3">
                  <c:v>82.9</c:v>
                </c:pt>
                <c:pt idx="4">
                  <c:v>82.1</c:v>
                </c:pt>
              </c:numCache>
            </c:numRef>
          </c:val>
          <c:extLst>
            <c:ext xmlns:c16="http://schemas.microsoft.com/office/drawing/2014/chart" uri="{C3380CC4-5D6E-409C-BE32-E72D297353CC}">
              <c16:uniqueId val="{00000000-BFA6-4639-B29D-85A7677C71FB}"/>
            </c:ext>
          </c:extLst>
        </c:ser>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データ!$BU$6:$BY$6</c:f>
              <c:numCache>
                <c:formatCode>#,##0.0;"△"#,##0.0</c:formatCode>
                <c:ptCount val="5"/>
                <c:pt idx="0">
                  <c:v>73.4</c:v>
                </c:pt>
                <c:pt idx="1">
                  <c:v>72.3</c:v>
                </c:pt>
                <c:pt idx="2">
                  <c:v>72.1</c:v>
                </c:pt>
                <c:pt idx="3">
                  <c:v>69.8</c:v>
                </c:pt>
                <c:pt idx="4">
                  <c:v>65.3</c:v>
                </c:pt>
              </c:numCache>
            </c:numRef>
          </c:val>
          <c:smooth val="0"/>
          <c:extLst>
            <c:ext xmlns:c16="http://schemas.microsoft.com/office/drawing/2014/chart" uri="{C3380CC4-5D6E-409C-BE32-E72D297353CC}">
              <c16:uniqueId val="{00000001-BFA6-4639-B29D-85A7677C71FB}"/>
            </c:ext>
          </c:extLst>
        </c:ser>
        <c:marker val="1"/>
        <c:axId val="958745"/>
        <c:axId val="8628710"/>
      </c:lineChart>
      <c:cat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noMultiLvlLbl val="1"/>
      </c:cat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9587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⑥外来患者１人１日当たり収益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7006</c:v>
                </c:pt>
                <c:pt idx="1">
                  <c:v>7318</c:v>
                </c:pt>
                <c:pt idx="2">
                  <c:v>7323</c:v>
                </c:pt>
                <c:pt idx="3">
                  <c:v>7120</c:v>
                </c:pt>
                <c:pt idx="4">
                  <c:v>6917</c:v>
                </c:pt>
              </c:numCache>
            </c:numRef>
          </c:val>
          <c:extLst>
            <c:ext xmlns:c16="http://schemas.microsoft.com/office/drawing/2014/chart" uri="{C3380CC4-5D6E-409C-BE32-E72D297353CC}">
              <c16:uniqueId val="{00000000-648B-4D52-91DE-CFF6124F6EF9}"/>
            </c:ext>
          </c:extLst>
        </c:ser>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648B-4D52-91DE-CFF6124F6EF9}"/>
            </c:ext>
          </c:extLst>
        </c:ser>
        <c:marker val="1"/>
        <c:axId val="20234383"/>
        <c:axId val="47891719"/>
      </c:lineChart>
      <c:cat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noMultiLvlLbl val="1"/>
      </c:cat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023438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⑤入院患者１人１日当たり収益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34939</c:v>
                </c:pt>
                <c:pt idx="1">
                  <c:v>34374</c:v>
                </c:pt>
                <c:pt idx="2">
                  <c:v>34551</c:v>
                </c:pt>
                <c:pt idx="3">
                  <c:v>32815</c:v>
                </c:pt>
                <c:pt idx="4">
                  <c:v>33127</c:v>
                </c:pt>
              </c:numCache>
            </c:numRef>
          </c:val>
          <c:extLst>
            <c:ext xmlns:c16="http://schemas.microsoft.com/office/drawing/2014/chart" uri="{C3380CC4-5D6E-409C-BE32-E72D297353CC}">
              <c16:uniqueId val="{00000000-1794-4D96-B57C-D751F0951F29}"/>
            </c:ext>
          </c:extLst>
        </c:ser>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1794-4D96-B57C-D751F0951F29}"/>
            </c:ext>
          </c:extLst>
        </c:ser>
        <c:marker val="1"/>
        <c:axId val="28372289"/>
        <c:axId val="54024015"/>
      </c:lineChart>
      <c:cat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noMultiLvlLbl val="1"/>
      </c:cat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837228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2.1</c:v>
                </c:pt>
                <c:pt idx="1">
                  <c:v>8.2</c:v>
                </c:pt>
                <c:pt idx="2">
                  <c:v>9.7</c:v>
                </c:pt>
                <c:pt idx="3">
                  <c:v>10.7</c:v>
                </c:pt>
                <c:pt idx="4">
                  <c:v>11.6</c:v>
                </c:pt>
              </c:numCache>
            </c:numRef>
          </c:val>
          <c:extLst>
            <c:ext xmlns:c16="http://schemas.microsoft.com/office/drawing/2014/chart" uri="{C3380CC4-5D6E-409C-BE32-E72D297353CC}">
              <c16:uniqueId val="{00000000-4514-42E5-B4D0-A8328FBC2275}"/>
            </c:ext>
          </c:extLst>
        </c:ser>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データ!$BJ$6:$BN$6</c:f>
              <c:numCache>
                <c:formatCode>#,##0.0;"△"#,##0.0</c:formatCode>
                <c:ptCount val="5"/>
                <c:pt idx="0">
                  <c:v>163.2</c:v>
                </c:pt>
                <c:pt idx="1">
                  <c:v>179</c:v>
                </c:pt>
                <c:pt idx="2">
                  <c:v>176.9</c:v>
                </c:pt>
                <c:pt idx="3">
                  <c:v>177.9</c:v>
                </c:pt>
                <c:pt idx="4">
                  <c:v>197.8</c:v>
                </c:pt>
              </c:numCache>
            </c:numRef>
          </c:val>
          <c:smooth val="0"/>
          <c:extLst>
            <c:ext xmlns:c16="http://schemas.microsoft.com/office/drawing/2014/chart" uri="{C3380CC4-5D6E-409C-BE32-E72D297353CC}">
              <c16:uniqueId val="{00000001-4514-42E5-B4D0-A8328FBC2275}"/>
            </c:ext>
          </c:extLst>
        </c:ser>
        <c:marker val="1"/>
        <c:axId val="10549531"/>
        <c:axId val="27836922"/>
      </c:lineChart>
      <c:cat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noMultiLvlLbl val="1"/>
      </c:catAx>
      <c:valAx>
        <c:axId val="2783692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0549531"/>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②医業収支比率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375"/>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67.6</c:v>
                </c:pt>
                <c:pt idx="1">
                  <c:v>71.3</c:v>
                </c:pt>
                <c:pt idx="2">
                  <c:v>72.4</c:v>
                </c:pt>
                <c:pt idx="3">
                  <c:v>69.4</c:v>
                </c:pt>
                <c:pt idx="4">
                  <c:v>69</c:v>
                </c:pt>
              </c:numCache>
            </c:numRef>
          </c:val>
          <c:extLst>
            <c:ext xmlns:c16="http://schemas.microsoft.com/office/drawing/2014/chart" uri="{C3380CC4-5D6E-409C-BE32-E72D297353CC}">
              <c16:uniqueId val="{00000000-F8E3-4CA5-A99F-C4002F068A6C}"/>
            </c:ext>
          </c:extLst>
        </c:ser>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データ!$AY$6:$BC$6</c:f>
              <c:numCache>
                <c:formatCode>#,##0.0;"△"#,##0.0</c:formatCode>
                <c:ptCount val="5"/>
                <c:pt idx="0">
                  <c:v>69.4</c:v>
                </c:pt>
                <c:pt idx="1">
                  <c:v>68.9</c:v>
                </c:pt>
                <c:pt idx="2">
                  <c:v>68.4</c:v>
                </c:pt>
                <c:pt idx="3">
                  <c:v>66.9</c:v>
                </c:pt>
                <c:pt idx="4">
                  <c:v>64.8</c:v>
                </c:pt>
              </c:numCache>
            </c:numRef>
          </c:val>
          <c:smooth val="0"/>
          <c:extLst>
            <c:ext xmlns:c16="http://schemas.microsoft.com/office/drawing/2014/chart" uri="{C3380CC4-5D6E-409C-BE32-E72D297353CC}">
              <c16:uniqueId val="{00000001-F8E3-4CA5-A99F-C4002F068A6C}"/>
            </c:ext>
          </c:extLst>
        </c:ser>
        <c:marker val="1"/>
        <c:axId val="49205706"/>
        <c:axId val="40198173"/>
      </c:lineChart>
      <c:cat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noMultiLvlLbl val="1"/>
      </c:cat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920570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92.1</c:v>
                </c:pt>
                <c:pt idx="1">
                  <c:v>95.6</c:v>
                </c:pt>
                <c:pt idx="2">
                  <c:v>98.7</c:v>
                </c:pt>
                <c:pt idx="3">
                  <c:v>99.4</c:v>
                </c:pt>
                <c:pt idx="4">
                  <c:v>99.5</c:v>
                </c:pt>
              </c:numCache>
            </c:numRef>
          </c:val>
          <c:extLst>
            <c:ext xmlns:c16="http://schemas.microsoft.com/office/drawing/2014/chart" uri="{C3380CC4-5D6E-409C-BE32-E72D297353CC}">
              <c16:uniqueId val="{00000000-BEF3-4C84-85A1-B4D567288255}"/>
            </c:ext>
          </c:extLst>
        </c:ser>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BEF3-4C84-85A1-B4D567288255}"/>
            </c:ext>
          </c:extLst>
        </c:ser>
        <c:marker val="1"/>
        <c:axId val="26239245"/>
        <c:axId val="34826618"/>
      </c:lineChart>
      <c:cat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noMultiLvlLbl val="1"/>
      </c:cat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p>
        </c:txPr>
        <c:crossAx val="262392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02"/>
          <c:y val="0"/>
        </c:manualLayout>
      </c:layout>
      <c:overlay val="1"/>
      <c:spPr>
        <a:noFill/>
      </c:spPr>
    </c:title>
    <c:autoTitleDeleted val="0"/>
    <c:plotArea>
      <c:layout>
        <c:manualLayout>
          <c:layoutTarget val="inner"/>
          <c:xMode val="edge"/>
          <c:yMode val="edge"/>
          <c:x val="0.13575"/>
          <c:y val="0.158"/>
          <c:w val="0.834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49.7</c:v>
                </c:pt>
                <c:pt idx="1">
                  <c:v>52.4</c:v>
                </c:pt>
                <c:pt idx="2">
                  <c:v>55</c:v>
                </c:pt>
                <c:pt idx="3">
                  <c:v>56.9</c:v>
                </c:pt>
                <c:pt idx="4">
                  <c:v>59.2</c:v>
                </c:pt>
              </c:numCache>
            </c:numRef>
          </c:val>
          <c:extLst>
            <c:ext xmlns:c16="http://schemas.microsoft.com/office/drawing/2014/chart" uri="{C3380CC4-5D6E-409C-BE32-E72D297353CC}">
              <c16:uniqueId val="{00000000-0F71-4E3F-9714-0F789EE75B6D}"/>
            </c:ext>
          </c:extLst>
        </c:ser>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0F71-4E3F-9714-0F789EE75B6D}"/>
            </c:ext>
          </c:extLst>
        </c:ser>
        <c:marker val="1"/>
        <c:axId val="45004109"/>
        <c:axId val="2383799"/>
      </c:lineChart>
      <c:cat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noMultiLvlLbl val="1"/>
      </c:catAx>
      <c:valAx>
        <c:axId val="238379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500410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②器械備品減価償却率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65.3</c:v>
                </c:pt>
                <c:pt idx="1">
                  <c:v>68.5</c:v>
                </c:pt>
                <c:pt idx="2">
                  <c:v>72.8</c:v>
                </c:pt>
                <c:pt idx="3">
                  <c:v>75.7</c:v>
                </c:pt>
                <c:pt idx="4">
                  <c:v>78.6</c:v>
                </c:pt>
              </c:numCache>
            </c:numRef>
          </c:val>
          <c:extLst>
            <c:ext xmlns:c16="http://schemas.microsoft.com/office/drawing/2014/chart" uri="{C3380CC4-5D6E-409C-BE32-E72D297353CC}">
              <c16:uniqueId val="{00000000-1580-4CA7-BC95-0637368E78E4}"/>
            </c:ext>
          </c:extLst>
        </c:ser>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1580-4CA7-BC95-0637368E78E4}"/>
            </c:ext>
          </c:extLst>
        </c:ser>
        <c:marker val="1"/>
        <c:axId val="21454193"/>
        <c:axId val="58870012"/>
      </c:lineChart>
      <c:cat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noMultiLvlLbl val="1"/>
      </c:catAx>
      <c:valAx>
        <c:axId val="5887001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145419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③１床当たり有形固定資産</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23"/>
          <c:y val="0"/>
        </c:manualLayout>
      </c:layout>
      <c:overlay val="1"/>
      <c:spPr>
        <a:noFill/>
      </c:spPr>
    </c:title>
    <c:autoTitleDeleted val="0"/>
    <c:plotArea>
      <c:layout>
        <c:manualLayout>
          <c:layoutTarget val="inner"/>
          <c:xMode val="edge"/>
          <c:yMode val="edge"/>
          <c:x val="0.13125"/>
          <c:y val="0.158"/>
          <c:w val="0.834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48613268</c:v>
                </c:pt>
                <c:pt idx="1">
                  <c:v>48569399</c:v>
                </c:pt>
                <c:pt idx="2">
                  <c:v>48629355</c:v>
                </c:pt>
                <c:pt idx="3">
                  <c:v>48725257</c:v>
                </c:pt>
                <c:pt idx="4">
                  <c:v>48758590</c:v>
                </c:pt>
              </c:numCache>
            </c:numRef>
          </c:val>
          <c:extLst>
            <c:ext xmlns:c16="http://schemas.microsoft.com/office/drawing/2014/chart" uri="{C3380CC4-5D6E-409C-BE32-E72D297353CC}">
              <c16:uniqueId val="{00000000-5DA8-4BAC-AD17-232C582DEF77}"/>
            </c:ext>
          </c:extLst>
        </c:ser>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5DA8-4BAC-AD17-232C582DEF77}"/>
            </c:ext>
          </c:extLst>
        </c:ser>
        <c:marker val="1"/>
        <c:axId val="60068066"/>
        <c:axId val="3741682"/>
      </c:lineChart>
      <c:cat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noMultiLvlLbl val="1"/>
      </c:catAx>
      <c:valAx>
        <c:axId val="374168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6006806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⑧材料費対医業収益比率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72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5.9</c:v>
                </c:pt>
                <c:pt idx="1">
                  <c:v>6.1</c:v>
                </c:pt>
                <c:pt idx="2">
                  <c:v>6.2</c:v>
                </c:pt>
                <c:pt idx="3">
                  <c:v>6.5</c:v>
                </c:pt>
                <c:pt idx="4">
                  <c:v>6.7</c:v>
                </c:pt>
              </c:numCache>
            </c:numRef>
          </c:val>
          <c:extLst>
            <c:ext xmlns:c16="http://schemas.microsoft.com/office/drawing/2014/chart" uri="{C3380CC4-5D6E-409C-BE32-E72D297353CC}">
              <c16:uniqueId val="{00000000-2459-4752-B5B2-2F1442C72DD1}"/>
            </c:ext>
          </c:extLst>
        </c:ser>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2459-4752-B5B2-2F1442C72DD1}"/>
            </c:ext>
          </c:extLst>
        </c:ser>
        <c:marker val="1"/>
        <c:axId val="33675143"/>
        <c:axId val="34640832"/>
      </c:lineChart>
      <c:cat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noMultiLvlLbl val="1"/>
      </c:cat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3367514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⑦職員給与費対医業収益比率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432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104.1</c:v>
                </c:pt>
                <c:pt idx="1">
                  <c:v>96.2</c:v>
                </c:pt>
                <c:pt idx="2">
                  <c:v>94.4</c:v>
                </c:pt>
                <c:pt idx="3">
                  <c:v>98.9</c:v>
                </c:pt>
                <c:pt idx="4">
                  <c:v>98.3</c:v>
                </c:pt>
              </c:numCache>
            </c:numRef>
          </c:val>
          <c:extLst>
            <c:ext xmlns:c16="http://schemas.microsoft.com/office/drawing/2014/chart" uri="{C3380CC4-5D6E-409C-BE32-E72D297353CC}">
              <c16:uniqueId val="{00000000-3C5D-46E1-A8C4-94E2CE3ACE81}"/>
            </c:ext>
          </c:extLst>
        </c:ser>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3C5D-46E1-A8C4-94E2CE3ACE81}"/>
            </c:ext>
          </c:extLst>
        </c:ser>
        <c:marker val="1"/>
        <c:axId val="43332040"/>
        <c:axId val="54444047"/>
      </c:lineChart>
      <c:cat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noMultiLvlLbl val="1"/>
      </c:cat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333204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5E8B2212-3ACB-409F-B182-94F5D047F7D7}" type="TxLink">
            <a:rPr altLang="en-US" lang="en-US" sz="900" u="none" b="0" i="0">
              <a:solidFill>
                <a:srgbClr val="000000"/>
              </a:solidFill>
              <a:latin typeface="ＭＳ ゴシック" panose="020B0609070205080204" pitchFamily="49" charset="-128"/>
              <a:ea typeface="ＭＳ ゴシック" panose="020B0609070205080204" pitchFamily="49" charset="-128"/>
            </a:rPr>
            <a:t>【67.2】</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D153BE2D-6235-4514-9A27-0A9C32943A3B}" type="TxLink">
            <a:rPr altLang="en-US" lang="en-US" sz="900" u="none" b="0" i="0">
              <a:solidFill>
                <a:srgbClr val="000000"/>
              </a:solidFill>
              <a:latin typeface="ＭＳ ゴシック" panose="020B0609070205080204" pitchFamily="49" charset="-128"/>
              <a:ea typeface="ＭＳ ゴシック" panose="020B0609070205080204" pitchFamily="49" charset="-128"/>
            </a:rPr>
            <a:t>【16,778】</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7FAA5BE-6590-4FD5-80F0-243DC7E06632}" type="TxLink">
            <a:rPr altLang="en-US" lang="en-US" sz="900" u="none" b="0" i="0">
              <a:solidFill>
                <a:srgbClr val="000000"/>
              </a:solidFill>
              <a:latin typeface="ＭＳ ゴシック" panose="020B0609070205080204" pitchFamily="49" charset="-128"/>
              <a:ea typeface="ＭＳ ゴシック" panose="020B0609070205080204" pitchFamily="49" charset="-128"/>
            </a:rPr>
            <a:t>【56,733】</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13468350" y="3457575"/>
        <a:ext cx="4181475" cy="2886075"/>
      </xdr:xfrm>
      <a:graphic>
        <a:graphicData uri="http://schemas.openxmlformats.org/drawingml/2006/chart">
          <c:chart xmlns:c="http://schemas.openxmlformats.org/drawingml/2006/chart"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9096375" y="3467100"/>
        <a:ext cx="4181475" cy="2886075"/>
      </xdr:xfrm>
      <a:graphic>
        <a:graphicData uri="http://schemas.openxmlformats.org/drawingml/2006/chart">
          <c:chart xmlns:c="http://schemas.openxmlformats.org/drawingml/2006/chart"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4714875" y="3467100"/>
        <a:ext cx="4181475" cy="2886075"/>
      </xdr:xfrm>
      <a:graphic>
        <a:graphicData uri="http://schemas.openxmlformats.org/drawingml/2006/chart">
          <c:chart xmlns:c="http://schemas.openxmlformats.org/drawingml/2006/chart"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342900" y="3467100"/>
        <a:ext cx="4181475" cy="2886075"/>
      </xdr:xfrm>
      <a:graphic>
        <a:graphicData uri="http://schemas.openxmlformats.org/drawingml/2006/chart">
          <c:chart xmlns:c="http://schemas.openxmlformats.org/drawingml/2006/chart"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342900" y="11344275"/>
        <a:ext cx="5429250" cy="2886075"/>
      </xdr:xfrm>
      <a:graphic>
        <a:graphicData uri="http://schemas.openxmlformats.org/drawingml/2006/chart">
          <c:chart xmlns:c="http://schemas.openxmlformats.org/drawingml/2006/chart"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6276975" y="11344275"/>
        <a:ext cx="5438775" cy="2886075"/>
      </xdr:xfrm>
      <a:graphic>
        <a:graphicData uri="http://schemas.openxmlformats.org/drawingml/2006/chart">
          <c:chart xmlns:c="http://schemas.openxmlformats.org/drawingml/2006/chart"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12211050" y="11344275"/>
        <a:ext cx="5438775" cy="2886075"/>
      </xdr:xfrm>
      <a:graphic>
        <a:graphicData uri="http://schemas.openxmlformats.org/drawingml/2006/chart">
          <c:chart xmlns:c="http://schemas.openxmlformats.org/drawingml/2006/chart"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13468350" y="7239000"/>
        <a:ext cx="4181475" cy="2886075"/>
      </xdr:xfrm>
      <a:graphic>
        <a:graphicData uri="http://schemas.openxmlformats.org/drawingml/2006/chart">
          <c:chart xmlns:c="http://schemas.openxmlformats.org/drawingml/2006/chart"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9096375" y="7248525"/>
        <a:ext cx="4181475" cy="2895600"/>
      </xdr:xfrm>
      <a:graphic>
        <a:graphicData uri="http://schemas.openxmlformats.org/drawingml/2006/chart">
          <c:chart xmlns:c="http://schemas.openxmlformats.org/drawingml/2006/chart"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4714875" y="7248525"/>
        <a:ext cx="4181475" cy="2895600"/>
      </xdr:xfrm>
      <a:graphic>
        <a:graphicData uri="http://schemas.openxmlformats.org/drawingml/2006/chart">
          <c:chart xmlns:c="http://schemas.openxmlformats.org/drawingml/2006/chart"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342900" y="7248525"/>
        <a:ext cx="4181475" cy="2895600"/>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F354879-6C6D-430E-9945-4C2C835B07DA}" type="TxLink">
            <a:rPr altLang="en-US" lang="en-US" sz="900" u="none" b="0" i="0">
              <a:solidFill>
                <a:srgbClr val="000000"/>
              </a:solidFill>
              <a:latin typeface="ＭＳ ゴシック" panose="020B0609070205080204" pitchFamily="49" charset="-128"/>
              <a:ea typeface="ＭＳ ゴシック" panose="020B0609070205080204" pitchFamily="49" charset="-128"/>
            </a:rPr>
            <a:t>【69.3】</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a:off x="3390900" y="19050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9F98DA6A-B793-4DBC-8155-7CEE6BB48755}" type="TxLink">
            <a:rPr altLang="en-US" lang="en-US" sz="900" u="none" b="0" i="0">
              <a:solidFill>
                <a:srgbClr val="000000"/>
              </a:solidFill>
              <a:latin typeface="ＭＳ ゴシック" panose="020B0609070205080204" pitchFamily="49" charset="-128"/>
              <a:ea typeface="ＭＳ ゴシック" panose="020B0609070205080204" pitchFamily="49" charset="-128"/>
            </a:rPr>
            <a:t>【84.7】</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14736E5-668B-4F82-800D-C9D44AF36AA3}" type="TxLink">
            <a:rPr altLang="en-US" lang="en-US" sz="900" u="none" b="0" i="0">
              <a:solidFill>
                <a:srgbClr val="000000"/>
              </a:solidFill>
              <a:latin typeface="ＭＳ ゴシック" panose="020B0609070205080204" pitchFamily="49" charset="-128"/>
              <a:ea typeface="ＭＳ ゴシック" panose="020B0609070205080204" pitchFamily="49" charset="-128"/>
            </a:rPr>
            <a:t>【102.5】</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a:off x="4400550"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DB54B72-1463-4D8E-ABA9-7A646F6DE874}" type="TxLink">
            <a:rPr altLang="en-US" lang="en-US" sz="900" u="none" b="0" i="0">
              <a:solidFill>
                <a:srgbClr val="000000"/>
              </a:solidFill>
              <a:latin typeface="ＭＳ ゴシック" panose="020B0609070205080204" pitchFamily="49" charset="-128"/>
              <a:ea typeface="ＭＳ ゴシック" panose="020B0609070205080204" pitchFamily="49" charset="-128"/>
            </a:rPr>
            <a:t>【54.8】</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521C6592-7245-4329-99B8-F0DEFED11CAB}" type="TxLink">
            <a:rPr altLang="en-US" lang="en-US" sz="900" u="none" b="0" i="0">
              <a:solidFill>
                <a:srgbClr val="000000"/>
              </a:solidFill>
              <a:latin typeface="ＭＳ ゴシック" panose="020B0609070205080204" pitchFamily="49" charset="-128"/>
              <a:ea typeface="ＭＳ ゴシック" panose="020B0609070205080204" pitchFamily="49" charset="-128"/>
            </a:rPr>
            <a:t>【70.3】</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E77A19E7-77D6-4E43-9BEE-A591483B4A5E}" type="TxLink">
            <a:rPr altLang="en-US" lang="en-US" sz="900" u="none" b="0" i="0">
              <a:solidFill>
                <a:srgbClr val="000000"/>
              </a:solidFill>
              <a:latin typeface="ＭＳ ゴシック" panose="020B0609070205080204" pitchFamily="49" charset="-128"/>
              <a:ea typeface="ＭＳ ゴシック" panose="020B0609070205080204" pitchFamily="49" charset="-128"/>
            </a:rPr>
            <a:t>【49,168,683】</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7F571456-20FD-4B4D-8D5D-5E434B8609D4}" type="TxLink">
            <a:rPr altLang="en-US" lang="en-US" sz="900" u="none" b="0" i="0">
              <a:solidFill>
                <a:srgbClr val="000000"/>
              </a:solidFill>
              <a:latin typeface="ＭＳ ゴシック" panose="020B0609070205080204" pitchFamily="49" charset="-128"/>
              <a:ea typeface="ＭＳ ゴシック" panose="020B0609070205080204" pitchFamily="49" charset="-128"/>
            </a:rPr>
            <a:t>【24.8】</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D8526452-6D44-4160-B959-2D79685FE28B}" type="TxLink">
            <a:rPr altLang="en-US" lang="en-US" sz="900" u="none" b="0" i="0">
              <a:solidFill>
                <a:srgbClr val="000000"/>
              </a:solidFill>
              <a:latin typeface="ＭＳ ゴシック" panose="020B0609070205080204" pitchFamily="49" charset="-128"/>
              <a:ea typeface="ＭＳ ゴシック" panose="020B0609070205080204" pitchFamily="49" charset="-128"/>
            </a:rPr>
            <a:t>【58.8】</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7" zoomScaleNormal="87" zoomScaleSheetLayoutView="70" workbookViewId="0" topLeftCell="ED28">
      <selection pane="topLeft" activeCell="KP37" sqref="KP3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埼玉県　精神医療センター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データ!Z6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183</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183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7393849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17254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t="str">
        <f>データ!AF6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データ!AH6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88"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17 8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6 88: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92.10</v>
      </c>
      <c r="Q33" s="86"/>
      <c r="R33" s="86"/>
      <c r="S33" s="86"/>
      <c r="T33" s="86"/>
      <c r="U33" s="86"/>
      <c r="V33" s="86"/>
      <c r="W33" s="86"/>
      <c r="X33" s="86"/>
      <c r="Y33" s="86"/>
      <c r="Z33" s="86"/>
      <c r="AA33" s="86"/>
      <c r="AB33" s="86"/>
      <c r="AC33" s="86"/>
      <c r="AD33" s="87"/>
      <c r="AE33" s="85">
        <f>データ!AJ7</f>
        <v>95.60</v>
      </c>
      <c r="AF33" s="86"/>
      <c r="AG33" s="86"/>
      <c r="AH33" s="86"/>
      <c r="AI33" s="86"/>
      <c r="AJ33" s="86"/>
      <c r="AK33" s="86"/>
      <c r="AL33" s="86"/>
      <c r="AM33" s="86"/>
      <c r="AN33" s="86"/>
      <c r="AO33" s="86"/>
      <c r="AP33" s="86"/>
      <c r="AQ33" s="86"/>
      <c r="AR33" s="86"/>
      <c r="AS33" s="87"/>
      <c r="AT33" s="85">
        <f>データ!AK7</f>
        <v>98.70</v>
      </c>
      <c r="AU33" s="86"/>
      <c r="AV33" s="86"/>
      <c r="AW33" s="86"/>
      <c r="AX33" s="86"/>
      <c r="AY33" s="86"/>
      <c r="AZ33" s="86"/>
      <c r="BA33" s="86"/>
      <c r="BB33" s="86"/>
      <c r="BC33" s="86"/>
      <c r="BD33" s="86"/>
      <c r="BE33" s="86"/>
      <c r="BF33" s="86"/>
      <c r="BG33" s="86"/>
      <c r="BH33" s="87"/>
      <c r="BI33" s="85">
        <f>データ!AL7</f>
        <v>99.40</v>
      </c>
      <c r="BJ33" s="86"/>
      <c r="BK33" s="86"/>
      <c r="BL33" s="86"/>
      <c r="BM33" s="86"/>
      <c r="BN33" s="86"/>
      <c r="BO33" s="86"/>
      <c r="BP33" s="86"/>
      <c r="BQ33" s="86"/>
      <c r="BR33" s="86"/>
      <c r="BS33" s="86"/>
      <c r="BT33" s="86"/>
      <c r="BU33" s="86"/>
      <c r="BV33" s="86"/>
      <c r="BW33" s="87"/>
      <c r="BX33" s="85">
        <f>データ!AM7</f>
        <v>99.50</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67.599999999999994</v>
      </c>
      <c r="DE33" s="86"/>
      <c r="DF33" s="86"/>
      <c r="DG33" s="86"/>
      <c r="DH33" s="86"/>
      <c r="DI33" s="86"/>
      <c r="DJ33" s="86"/>
      <c r="DK33" s="86"/>
      <c r="DL33" s="86"/>
      <c r="DM33" s="86"/>
      <c r="DN33" s="86"/>
      <c r="DO33" s="86"/>
      <c r="DP33" s="86"/>
      <c r="DQ33" s="86"/>
      <c r="DR33" s="87"/>
      <c r="DS33" s="85">
        <f>データ!AU7</f>
        <v>71.30</v>
      </c>
      <c r="DT33" s="86"/>
      <c r="DU33" s="86"/>
      <c r="DV33" s="86"/>
      <c r="DW33" s="86"/>
      <c r="DX33" s="86"/>
      <c r="DY33" s="86"/>
      <c r="DZ33" s="86"/>
      <c r="EA33" s="86"/>
      <c r="EB33" s="86"/>
      <c r="EC33" s="86"/>
      <c r="ED33" s="86"/>
      <c r="EE33" s="86"/>
      <c r="EF33" s="86"/>
      <c r="EG33" s="87"/>
      <c r="EH33" s="85">
        <f>データ!AV7</f>
        <v>72.400000000000006</v>
      </c>
      <c r="EI33" s="86"/>
      <c r="EJ33" s="86"/>
      <c r="EK33" s="86"/>
      <c r="EL33" s="86"/>
      <c r="EM33" s="86"/>
      <c r="EN33" s="86"/>
      <c r="EO33" s="86"/>
      <c r="EP33" s="86"/>
      <c r="EQ33" s="86"/>
      <c r="ER33" s="86"/>
      <c r="ES33" s="86"/>
      <c r="ET33" s="86"/>
      <c r="EU33" s="86"/>
      <c r="EV33" s="87"/>
      <c r="EW33" s="85">
        <f>データ!AW7</f>
        <v>69.400000000000006</v>
      </c>
      <c r="EX33" s="86"/>
      <c r="EY33" s="86"/>
      <c r="EZ33" s="86"/>
      <c r="FA33" s="86"/>
      <c r="FB33" s="86"/>
      <c r="FC33" s="86"/>
      <c r="FD33" s="86"/>
      <c r="FE33" s="86"/>
      <c r="FF33" s="86"/>
      <c r="FG33" s="86"/>
      <c r="FH33" s="86"/>
      <c r="FI33" s="86"/>
      <c r="FJ33" s="86"/>
      <c r="FK33" s="87"/>
      <c r="FL33" s="85">
        <f>データ!AX7</f>
        <v>69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2.10</v>
      </c>
      <c r="GS33" s="86"/>
      <c r="GT33" s="86"/>
      <c r="GU33" s="86"/>
      <c r="GV33" s="86"/>
      <c r="GW33" s="86"/>
      <c r="GX33" s="86"/>
      <c r="GY33" s="86"/>
      <c r="GZ33" s="86"/>
      <c r="HA33" s="86"/>
      <c r="HB33" s="86"/>
      <c r="HC33" s="86"/>
      <c r="HD33" s="86"/>
      <c r="HE33" s="86"/>
      <c r="HF33" s="87"/>
      <c r="HG33" s="85">
        <f>データ!BF7</f>
        <v>8.1999999999999993</v>
      </c>
      <c r="HH33" s="86"/>
      <c r="HI33" s="86"/>
      <c r="HJ33" s="86"/>
      <c r="HK33" s="86"/>
      <c r="HL33" s="86"/>
      <c r="HM33" s="86"/>
      <c r="HN33" s="86"/>
      <c r="HO33" s="86"/>
      <c r="HP33" s="86"/>
      <c r="HQ33" s="86"/>
      <c r="HR33" s="86"/>
      <c r="HS33" s="86"/>
      <c r="HT33" s="86"/>
      <c r="HU33" s="87"/>
      <c r="HV33" s="85">
        <f>データ!BG7</f>
        <v>9.6999999999999993</v>
      </c>
      <c r="HW33" s="86"/>
      <c r="HX33" s="86"/>
      <c r="HY33" s="86"/>
      <c r="HZ33" s="86"/>
      <c r="IA33" s="86"/>
      <c r="IB33" s="86"/>
      <c r="IC33" s="86"/>
      <c r="ID33" s="86"/>
      <c r="IE33" s="86"/>
      <c r="IF33" s="86"/>
      <c r="IG33" s="86"/>
      <c r="IH33" s="86"/>
      <c r="II33" s="86"/>
      <c r="IJ33" s="87"/>
      <c r="IK33" s="85">
        <f>データ!BH7</f>
        <v>10.70</v>
      </c>
      <c r="IL33" s="86"/>
      <c r="IM33" s="86"/>
      <c r="IN33" s="86"/>
      <c r="IO33" s="86"/>
      <c r="IP33" s="86"/>
      <c r="IQ33" s="86"/>
      <c r="IR33" s="86"/>
      <c r="IS33" s="86"/>
      <c r="IT33" s="86"/>
      <c r="IU33" s="86"/>
      <c r="IV33" s="86"/>
      <c r="IW33" s="86"/>
      <c r="IX33" s="86"/>
      <c r="IY33" s="87"/>
      <c r="IZ33" s="85">
        <f>データ!BI7</f>
        <v>11.60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78</v>
      </c>
      <c r="KG33" s="86"/>
      <c r="KH33" s="86"/>
      <c r="KI33" s="86"/>
      <c r="KJ33" s="86"/>
      <c r="KK33" s="86"/>
      <c r="KL33" s="86"/>
      <c r="KM33" s="86"/>
      <c r="KN33" s="86"/>
      <c r="KO33" s="86"/>
      <c r="KP33" s="86"/>
      <c r="KQ33" s="86"/>
      <c r="KR33" s="86"/>
      <c r="KS33" s="86"/>
      <c r="KT33" s="87"/>
      <c r="KU33" s="85">
        <f>データ!BQ7</f>
        <v>81.099999999999994</v>
      </c>
      <c r="KV33" s="86"/>
      <c r="KW33" s="86"/>
      <c r="KX33" s="86"/>
      <c r="KY33" s="86"/>
      <c r="KZ33" s="86"/>
      <c r="LA33" s="86"/>
      <c r="LB33" s="86"/>
      <c r="LC33" s="86"/>
      <c r="LD33" s="86"/>
      <c r="LE33" s="86"/>
      <c r="LF33" s="86"/>
      <c r="LG33" s="86"/>
      <c r="LH33" s="86"/>
      <c r="LI33" s="87"/>
      <c r="LJ33" s="85">
        <f>データ!BR7</f>
        <v>82.90</v>
      </c>
      <c r="LK33" s="86"/>
      <c r="LL33" s="86"/>
      <c r="LM33" s="86"/>
      <c r="LN33" s="86"/>
      <c r="LO33" s="86"/>
      <c r="LP33" s="86"/>
      <c r="LQ33" s="86"/>
      <c r="LR33" s="86"/>
      <c r="LS33" s="86"/>
      <c r="LT33" s="86"/>
      <c r="LU33" s="86"/>
      <c r="LV33" s="86"/>
      <c r="LW33" s="86"/>
      <c r="LX33" s="87"/>
      <c r="LY33" s="85">
        <f>データ!BS7</f>
        <v>82.90</v>
      </c>
      <c r="LZ33" s="86"/>
      <c r="MA33" s="86"/>
      <c r="MB33" s="86"/>
      <c r="MC33" s="86"/>
      <c r="MD33" s="86"/>
      <c r="ME33" s="86"/>
      <c r="MF33" s="86"/>
      <c r="MG33" s="86"/>
      <c r="MH33" s="86"/>
      <c r="MI33" s="86"/>
      <c r="MJ33" s="86"/>
      <c r="MK33" s="86"/>
      <c r="ML33" s="86"/>
      <c r="MM33" s="87"/>
      <c r="MN33" s="85">
        <f>データ!BT7</f>
        <v>82.10</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101.20</v>
      </c>
      <c r="Q34" s="86"/>
      <c r="R34" s="86"/>
      <c r="S34" s="86"/>
      <c r="T34" s="86"/>
      <c r="U34" s="86"/>
      <c r="V34" s="86"/>
      <c r="W34" s="86"/>
      <c r="X34" s="86"/>
      <c r="Y34" s="86"/>
      <c r="Z34" s="86"/>
      <c r="AA34" s="86"/>
      <c r="AB34" s="86"/>
      <c r="AC34" s="86"/>
      <c r="AD34" s="87"/>
      <c r="AE34" s="85">
        <f>データ!AO7</f>
        <v>100.90</v>
      </c>
      <c r="AF34" s="86"/>
      <c r="AG34" s="86"/>
      <c r="AH34" s="86"/>
      <c r="AI34" s="86"/>
      <c r="AJ34" s="86"/>
      <c r="AK34" s="86"/>
      <c r="AL34" s="86"/>
      <c r="AM34" s="86"/>
      <c r="AN34" s="86"/>
      <c r="AO34" s="86"/>
      <c r="AP34" s="86"/>
      <c r="AQ34" s="86"/>
      <c r="AR34" s="86"/>
      <c r="AS34" s="87"/>
      <c r="AT34" s="85">
        <f>データ!AP7</f>
        <v>100.90</v>
      </c>
      <c r="AU34" s="86"/>
      <c r="AV34" s="86"/>
      <c r="AW34" s="86"/>
      <c r="AX34" s="86"/>
      <c r="AY34" s="86"/>
      <c r="AZ34" s="86"/>
      <c r="BA34" s="86"/>
      <c r="BB34" s="86"/>
      <c r="BC34" s="86"/>
      <c r="BD34" s="86"/>
      <c r="BE34" s="86"/>
      <c r="BF34" s="86"/>
      <c r="BG34" s="86"/>
      <c r="BH34" s="87"/>
      <c r="BI34" s="85">
        <f>データ!AQ7</f>
        <v>99.70</v>
      </c>
      <c r="BJ34" s="86"/>
      <c r="BK34" s="86"/>
      <c r="BL34" s="86"/>
      <c r="BM34" s="86"/>
      <c r="BN34" s="86"/>
      <c r="BO34" s="86"/>
      <c r="BP34" s="86"/>
      <c r="BQ34" s="86"/>
      <c r="BR34" s="86"/>
      <c r="BS34" s="86"/>
      <c r="BT34" s="86"/>
      <c r="BU34" s="86"/>
      <c r="BV34" s="86"/>
      <c r="BW34" s="87"/>
      <c r="BX34" s="85">
        <f>データ!AR7</f>
        <v>102.30</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64.80</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176.90</v>
      </c>
      <c r="HW34" s="86"/>
      <c r="HX34" s="86"/>
      <c r="HY34" s="86"/>
      <c r="HZ34" s="86"/>
      <c r="IA34" s="86"/>
      <c r="IB34" s="86"/>
      <c r="IC34" s="86"/>
      <c r="ID34" s="86"/>
      <c r="IE34" s="86"/>
      <c r="IF34" s="86"/>
      <c r="IG34" s="86"/>
      <c r="IH34" s="86"/>
      <c r="II34" s="86"/>
      <c r="IJ34" s="87"/>
      <c r="IK34" s="85">
        <f>データ!BM7</f>
        <v>177.90</v>
      </c>
      <c r="IL34" s="86"/>
      <c r="IM34" s="86"/>
      <c r="IN34" s="86"/>
      <c r="IO34" s="86"/>
      <c r="IP34" s="86"/>
      <c r="IQ34" s="86"/>
      <c r="IR34" s="86"/>
      <c r="IS34" s="86"/>
      <c r="IT34" s="86"/>
      <c r="IU34" s="86"/>
      <c r="IV34" s="86"/>
      <c r="IW34" s="86"/>
      <c r="IX34" s="86"/>
      <c r="IY34" s="87"/>
      <c r="IZ34" s="85">
        <f>データ!BN7</f>
        <v>197.80</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72.30</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69.80</v>
      </c>
      <c r="LZ34" s="86"/>
      <c r="MA34" s="86"/>
      <c r="MB34" s="86"/>
      <c r="MC34" s="86"/>
      <c r="MD34" s="86"/>
      <c r="ME34" s="86"/>
      <c r="MF34" s="86"/>
      <c r="MG34" s="86"/>
      <c r="MH34" s="86"/>
      <c r="MI34" s="86"/>
      <c r="MJ34" s="86"/>
      <c r="MK34" s="86"/>
      <c r="ML34" s="86"/>
      <c r="MM34" s="87"/>
      <c r="MN34" s="85">
        <f>データ!BY7</f>
        <v>65.30</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8 88: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8 88: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187</v>
      </c>
      <c r="NK39" s="162"/>
      <c r="NL39" s="162"/>
      <c r="NM39" s="162"/>
      <c r="NN39" s="162"/>
      <c r="NO39" s="162"/>
      <c r="NP39" s="162"/>
      <c r="NQ39" s="162"/>
      <c r="NR39" s="162"/>
      <c r="NS39" s="162"/>
      <c r="NT39" s="162"/>
      <c r="NU39" s="162"/>
      <c r="NV39" s="162"/>
      <c r="NW39" s="162"/>
      <c r="NX39" s="163"/>
      <c r="OC39" s="28" t="s">
        <v>67</v>
      </c>
    </row>
    <row r="40" spans="1:17 8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6 88: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88"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185</v>
      </c>
      <c r="NK54" s="112"/>
      <c r="NL54" s="112"/>
      <c r="NM54" s="112"/>
      <c r="NN54" s="112"/>
      <c r="NO54" s="112"/>
      <c r="NP54" s="112"/>
      <c r="NQ54" s="112"/>
      <c r="NR54" s="112"/>
      <c r="NS54" s="112"/>
      <c r="NT54" s="112"/>
      <c r="NU54" s="112"/>
      <c r="NV54" s="112"/>
      <c r="NW54" s="112"/>
      <c r="NX54" s="113"/>
    </row>
    <row r="55" spans="1:388" ht="13.5" customHeight="1">
      <c r="A55" s="2"/>
      <c r="B55" s="25"/>
      <c r="C55" s="5"/>
      <c r="D55" s="5"/>
      <c r="E55" s="5"/>
      <c r="F55" s="5"/>
      <c r="G55" s="102" t="s">
        <v>57</v>
      </c>
      <c r="H55" s="102"/>
      <c r="I55" s="102"/>
      <c r="J55" s="102"/>
      <c r="K55" s="102"/>
      <c r="L55" s="102"/>
      <c r="M55" s="102"/>
      <c r="N55" s="102"/>
      <c r="O55" s="102"/>
      <c r="P55" s="103">
        <f>データ!CA7</f>
        <v>34939</v>
      </c>
      <c r="Q55" s="104"/>
      <c r="R55" s="104"/>
      <c r="S55" s="104"/>
      <c r="T55" s="104"/>
      <c r="U55" s="104"/>
      <c r="V55" s="104"/>
      <c r="W55" s="104"/>
      <c r="X55" s="104"/>
      <c r="Y55" s="104"/>
      <c r="Z55" s="104"/>
      <c r="AA55" s="104"/>
      <c r="AB55" s="104"/>
      <c r="AC55" s="104"/>
      <c r="AD55" s="105"/>
      <c r="AE55" s="103">
        <f>データ!CB7</f>
        <v>34374</v>
      </c>
      <c r="AF55" s="104"/>
      <c r="AG55" s="104"/>
      <c r="AH55" s="104"/>
      <c r="AI55" s="104"/>
      <c r="AJ55" s="104"/>
      <c r="AK55" s="104"/>
      <c r="AL55" s="104"/>
      <c r="AM55" s="104"/>
      <c r="AN55" s="104"/>
      <c r="AO55" s="104"/>
      <c r="AP55" s="104"/>
      <c r="AQ55" s="104"/>
      <c r="AR55" s="104"/>
      <c r="AS55" s="105"/>
      <c r="AT55" s="103">
        <f>データ!CC7</f>
        <v>34551</v>
      </c>
      <c r="AU55" s="104"/>
      <c r="AV55" s="104"/>
      <c r="AW55" s="104"/>
      <c r="AX55" s="104"/>
      <c r="AY55" s="104"/>
      <c r="AZ55" s="104"/>
      <c r="BA55" s="104"/>
      <c r="BB55" s="104"/>
      <c r="BC55" s="104"/>
      <c r="BD55" s="104"/>
      <c r="BE55" s="104"/>
      <c r="BF55" s="104"/>
      <c r="BG55" s="104"/>
      <c r="BH55" s="105"/>
      <c r="BI55" s="103">
        <f>データ!CD7</f>
        <v>32815</v>
      </c>
      <c r="BJ55" s="104"/>
      <c r="BK55" s="104"/>
      <c r="BL55" s="104"/>
      <c r="BM55" s="104"/>
      <c r="BN55" s="104"/>
      <c r="BO55" s="104"/>
      <c r="BP55" s="104"/>
      <c r="BQ55" s="104"/>
      <c r="BR55" s="104"/>
      <c r="BS55" s="104"/>
      <c r="BT55" s="104"/>
      <c r="BU55" s="104"/>
      <c r="BV55" s="104"/>
      <c r="BW55" s="105"/>
      <c r="BX55" s="103">
        <f>データ!CE7</f>
        <v>33127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7006</v>
      </c>
      <c r="DE55" s="104"/>
      <c r="DF55" s="104"/>
      <c r="DG55" s="104"/>
      <c r="DH55" s="104"/>
      <c r="DI55" s="104"/>
      <c r="DJ55" s="104"/>
      <c r="DK55" s="104"/>
      <c r="DL55" s="104"/>
      <c r="DM55" s="104"/>
      <c r="DN55" s="104"/>
      <c r="DO55" s="104"/>
      <c r="DP55" s="104"/>
      <c r="DQ55" s="104"/>
      <c r="DR55" s="105"/>
      <c r="DS55" s="103">
        <f>データ!CM7</f>
        <v>7318</v>
      </c>
      <c r="DT55" s="104"/>
      <c r="DU55" s="104"/>
      <c r="DV55" s="104"/>
      <c r="DW55" s="104"/>
      <c r="DX55" s="104"/>
      <c r="DY55" s="104"/>
      <c r="DZ55" s="104"/>
      <c r="EA55" s="104"/>
      <c r="EB55" s="104"/>
      <c r="EC55" s="104"/>
      <c r="ED55" s="104"/>
      <c r="EE55" s="104"/>
      <c r="EF55" s="104"/>
      <c r="EG55" s="105"/>
      <c r="EH55" s="103">
        <f>データ!CN7</f>
        <v>7323</v>
      </c>
      <c r="EI55" s="104"/>
      <c r="EJ55" s="104"/>
      <c r="EK55" s="104"/>
      <c r="EL55" s="104"/>
      <c r="EM55" s="104"/>
      <c r="EN55" s="104"/>
      <c r="EO55" s="104"/>
      <c r="EP55" s="104"/>
      <c r="EQ55" s="104"/>
      <c r="ER55" s="104"/>
      <c r="ES55" s="104"/>
      <c r="ET55" s="104"/>
      <c r="EU55" s="104"/>
      <c r="EV55" s="105"/>
      <c r="EW55" s="103">
        <f>データ!CO7</f>
        <v>7120</v>
      </c>
      <c r="EX55" s="104"/>
      <c r="EY55" s="104"/>
      <c r="EZ55" s="104"/>
      <c r="FA55" s="104"/>
      <c r="FB55" s="104"/>
      <c r="FC55" s="104"/>
      <c r="FD55" s="104"/>
      <c r="FE55" s="104"/>
      <c r="FF55" s="104"/>
      <c r="FG55" s="104"/>
      <c r="FH55" s="104"/>
      <c r="FI55" s="104"/>
      <c r="FJ55" s="104"/>
      <c r="FK55" s="105"/>
      <c r="FL55" s="103">
        <f>データ!CP7</f>
        <v>6917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104.10</v>
      </c>
      <c r="GS55" s="86"/>
      <c r="GT55" s="86"/>
      <c r="GU55" s="86"/>
      <c r="GV55" s="86"/>
      <c r="GW55" s="86"/>
      <c r="GX55" s="86"/>
      <c r="GY55" s="86"/>
      <c r="GZ55" s="86"/>
      <c r="HA55" s="86"/>
      <c r="HB55" s="86"/>
      <c r="HC55" s="86"/>
      <c r="HD55" s="86"/>
      <c r="HE55" s="86"/>
      <c r="HF55" s="87"/>
      <c r="HG55" s="85">
        <f>データ!CX7</f>
        <v>96.20</v>
      </c>
      <c r="HH55" s="86"/>
      <c r="HI55" s="86"/>
      <c r="HJ55" s="86"/>
      <c r="HK55" s="86"/>
      <c r="HL55" s="86"/>
      <c r="HM55" s="86"/>
      <c r="HN55" s="86"/>
      <c r="HO55" s="86"/>
      <c r="HP55" s="86"/>
      <c r="HQ55" s="86"/>
      <c r="HR55" s="86"/>
      <c r="HS55" s="86"/>
      <c r="HT55" s="86"/>
      <c r="HU55" s="87"/>
      <c r="HV55" s="85">
        <f>データ!CY7</f>
        <v>94.40</v>
      </c>
      <c r="HW55" s="86"/>
      <c r="HX55" s="86"/>
      <c r="HY55" s="86"/>
      <c r="HZ55" s="86"/>
      <c r="IA55" s="86"/>
      <c r="IB55" s="86"/>
      <c r="IC55" s="86"/>
      <c r="ID55" s="86"/>
      <c r="IE55" s="86"/>
      <c r="IF55" s="86"/>
      <c r="IG55" s="86"/>
      <c r="IH55" s="86"/>
      <c r="II55" s="86"/>
      <c r="IJ55" s="87"/>
      <c r="IK55" s="85">
        <f>データ!CZ7</f>
        <v>98.90</v>
      </c>
      <c r="IL55" s="86"/>
      <c r="IM55" s="86"/>
      <c r="IN55" s="86"/>
      <c r="IO55" s="86"/>
      <c r="IP55" s="86"/>
      <c r="IQ55" s="86"/>
      <c r="IR55" s="86"/>
      <c r="IS55" s="86"/>
      <c r="IT55" s="86"/>
      <c r="IU55" s="86"/>
      <c r="IV55" s="86"/>
      <c r="IW55" s="86"/>
      <c r="IX55" s="86"/>
      <c r="IY55" s="87"/>
      <c r="IZ55" s="85">
        <f>データ!DA7</f>
        <v>98.30</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5.90</v>
      </c>
      <c r="KG55" s="86"/>
      <c r="KH55" s="86"/>
      <c r="KI55" s="86"/>
      <c r="KJ55" s="86"/>
      <c r="KK55" s="86"/>
      <c r="KL55" s="86"/>
      <c r="KM55" s="86"/>
      <c r="KN55" s="86"/>
      <c r="KO55" s="86"/>
      <c r="KP55" s="86"/>
      <c r="KQ55" s="86"/>
      <c r="KR55" s="86"/>
      <c r="KS55" s="86"/>
      <c r="KT55" s="87"/>
      <c r="KU55" s="85">
        <f>データ!DI7</f>
        <v>6.10</v>
      </c>
      <c r="KV55" s="86"/>
      <c r="KW55" s="86"/>
      <c r="KX55" s="86"/>
      <c r="KY55" s="86"/>
      <c r="KZ55" s="86"/>
      <c r="LA55" s="86"/>
      <c r="LB55" s="86"/>
      <c r="LC55" s="86"/>
      <c r="LD55" s="86"/>
      <c r="LE55" s="86"/>
      <c r="LF55" s="86"/>
      <c r="LG55" s="86"/>
      <c r="LH55" s="86"/>
      <c r="LI55" s="87"/>
      <c r="LJ55" s="85">
        <f>データ!DJ7</f>
        <v>6.20</v>
      </c>
      <c r="LK55" s="86"/>
      <c r="LL55" s="86"/>
      <c r="LM55" s="86"/>
      <c r="LN55" s="86"/>
      <c r="LO55" s="86"/>
      <c r="LP55" s="86"/>
      <c r="LQ55" s="86"/>
      <c r="LR55" s="86"/>
      <c r="LS55" s="86"/>
      <c r="LT55" s="86"/>
      <c r="LU55" s="86"/>
      <c r="LV55" s="86"/>
      <c r="LW55" s="86"/>
      <c r="LX55" s="87"/>
      <c r="LY55" s="85">
        <f>データ!DK7</f>
        <v>6.50</v>
      </c>
      <c r="LZ55" s="86"/>
      <c r="MA55" s="86"/>
      <c r="MB55" s="86"/>
      <c r="MC55" s="86"/>
      <c r="MD55" s="86"/>
      <c r="ME55" s="86"/>
      <c r="MF55" s="86"/>
      <c r="MG55" s="86"/>
      <c r="MH55" s="86"/>
      <c r="MI55" s="86"/>
      <c r="MJ55" s="86"/>
      <c r="MK55" s="86"/>
      <c r="ML55" s="86"/>
      <c r="MM55" s="87"/>
      <c r="MN55" s="85">
        <f>データ!DL7</f>
        <v>6.70</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88" ht="13.5" customHeight="1">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85.60</v>
      </c>
      <c r="GS56" s="86"/>
      <c r="GT56" s="86"/>
      <c r="GU56" s="86"/>
      <c r="GV56" s="86"/>
      <c r="GW56" s="86"/>
      <c r="GX56" s="86"/>
      <c r="GY56" s="86"/>
      <c r="GZ56" s="86"/>
      <c r="HA56" s="86"/>
      <c r="HB56" s="86"/>
      <c r="HC56" s="86"/>
      <c r="HD56" s="86"/>
      <c r="HE56" s="86"/>
      <c r="HF56" s="87"/>
      <c r="HG56" s="85">
        <f>データ!DC7</f>
        <v>86.50</v>
      </c>
      <c r="HH56" s="86"/>
      <c r="HI56" s="86"/>
      <c r="HJ56" s="86"/>
      <c r="HK56" s="86"/>
      <c r="HL56" s="86"/>
      <c r="HM56" s="86"/>
      <c r="HN56" s="86"/>
      <c r="HO56" s="86"/>
      <c r="HP56" s="86"/>
      <c r="HQ56" s="86"/>
      <c r="HR56" s="86"/>
      <c r="HS56" s="86"/>
      <c r="HT56" s="86"/>
      <c r="HU56" s="87"/>
      <c r="HV56" s="85">
        <f>データ!DD7</f>
        <v>87.60</v>
      </c>
      <c r="HW56" s="86"/>
      <c r="HX56" s="86"/>
      <c r="HY56" s="86"/>
      <c r="HZ56" s="86"/>
      <c r="IA56" s="86"/>
      <c r="IB56" s="86"/>
      <c r="IC56" s="86"/>
      <c r="ID56" s="86"/>
      <c r="IE56" s="86"/>
      <c r="IF56" s="86"/>
      <c r="IG56" s="86"/>
      <c r="IH56" s="86"/>
      <c r="II56" s="86"/>
      <c r="IJ56" s="87"/>
      <c r="IK56" s="85">
        <f>データ!DE7</f>
        <v>89.70</v>
      </c>
      <c r="IL56" s="86"/>
      <c r="IM56" s="86"/>
      <c r="IN56" s="86"/>
      <c r="IO56" s="86"/>
      <c r="IP56" s="86"/>
      <c r="IQ56" s="86"/>
      <c r="IR56" s="86"/>
      <c r="IS56" s="86"/>
      <c r="IT56" s="86"/>
      <c r="IU56" s="86"/>
      <c r="IV56" s="86"/>
      <c r="IW56" s="86"/>
      <c r="IX56" s="86"/>
      <c r="IY56" s="87"/>
      <c r="IZ56" s="85">
        <f>データ!DF7</f>
        <v>92.20</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8.10</v>
      </c>
      <c r="KG56" s="86"/>
      <c r="KH56" s="86"/>
      <c r="KI56" s="86"/>
      <c r="KJ56" s="86"/>
      <c r="KK56" s="86"/>
      <c r="KL56" s="86"/>
      <c r="KM56" s="86"/>
      <c r="KN56" s="86"/>
      <c r="KO56" s="86"/>
      <c r="KP56" s="86"/>
      <c r="KQ56" s="86"/>
      <c r="KR56" s="86"/>
      <c r="KS56" s="86"/>
      <c r="KT56" s="87"/>
      <c r="KU56" s="85">
        <f>データ!DN7</f>
        <v>8.10</v>
      </c>
      <c r="KV56" s="86"/>
      <c r="KW56" s="86"/>
      <c r="KX56" s="86"/>
      <c r="KY56" s="86"/>
      <c r="KZ56" s="86"/>
      <c r="LA56" s="86"/>
      <c r="LB56" s="86"/>
      <c r="LC56" s="86"/>
      <c r="LD56" s="86"/>
      <c r="LE56" s="86"/>
      <c r="LF56" s="86"/>
      <c r="LG56" s="86"/>
      <c r="LH56" s="86"/>
      <c r="LI56" s="87"/>
      <c r="LJ56" s="85">
        <f>データ!DO7</f>
        <v>7.90</v>
      </c>
      <c r="LK56" s="86"/>
      <c r="LL56" s="86"/>
      <c r="LM56" s="86"/>
      <c r="LN56" s="86"/>
      <c r="LO56" s="86"/>
      <c r="LP56" s="86"/>
      <c r="LQ56" s="86"/>
      <c r="LR56" s="86"/>
      <c r="LS56" s="86"/>
      <c r="LT56" s="86"/>
      <c r="LU56" s="86"/>
      <c r="LV56" s="86"/>
      <c r="LW56" s="86"/>
      <c r="LX56" s="87"/>
      <c r="LY56" s="85">
        <f>データ!DP7</f>
        <v>8.10</v>
      </c>
      <c r="LZ56" s="86"/>
      <c r="MA56" s="86"/>
      <c r="MB56" s="86"/>
      <c r="MC56" s="86"/>
      <c r="MD56" s="86"/>
      <c r="ME56" s="86"/>
      <c r="MF56" s="86"/>
      <c r="MG56" s="86"/>
      <c r="MH56" s="86"/>
      <c r="MI56" s="86"/>
      <c r="MJ56" s="86"/>
      <c r="MK56" s="86"/>
      <c r="ML56" s="86"/>
      <c r="MM56" s="87"/>
      <c r="MN56" s="85">
        <f>データ!DQ7</f>
        <v>7.90</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88"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88"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88"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88"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88"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49.70</v>
      </c>
      <c r="V79" s="80"/>
      <c r="W79" s="80"/>
      <c r="X79" s="80"/>
      <c r="Y79" s="80"/>
      <c r="Z79" s="80"/>
      <c r="AA79" s="80"/>
      <c r="AB79" s="80"/>
      <c r="AC79" s="80"/>
      <c r="AD79" s="80"/>
      <c r="AE79" s="80"/>
      <c r="AF79" s="80"/>
      <c r="AG79" s="80"/>
      <c r="AH79" s="80"/>
      <c r="AI79" s="80"/>
      <c r="AJ79" s="80"/>
      <c r="AK79" s="80"/>
      <c r="AL79" s="80"/>
      <c r="AM79" s="80"/>
      <c r="AN79" s="80">
        <f>データ!DT7</f>
        <v>52.40</v>
      </c>
      <c r="AO79" s="80"/>
      <c r="AP79" s="80"/>
      <c r="AQ79" s="80"/>
      <c r="AR79" s="80"/>
      <c r="AS79" s="80"/>
      <c r="AT79" s="80"/>
      <c r="AU79" s="80"/>
      <c r="AV79" s="80"/>
      <c r="AW79" s="80"/>
      <c r="AX79" s="80"/>
      <c r="AY79" s="80"/>
      <c r="AZ79" s="80"/>
      <c r="BA79" s="80"/>
      <c r="BB79" s="80"/>
      <c r="BC79" s="80"/>
      <c r="BD79" s="80"/>
      <c r="BE79" s="80"/>
      <c r="BF79" s="80"/>
      <c r="BG79" s="80">
        <f>データ!DU7</f>
        <v>55</v>
      </c>
      <c r="BH79" s="80"/>
      <c r="BI79" s="80"/>
      <c r="BJ79" s="80"/>
      <c r="BK79" s="80"/>
      <c r="BL79" s="80"/>
      <c r="BM79" s="80"/>
      <c r="BN79" s="80"/>
      <c r="BO79" s="80"/>
      <c r="BP79" s="80"/>
      <c r="BQ79" s="80"/>
      <c r="BR79" s="80"/>
      <c r="BS79" s="80"/>
      <c r="BT79" s="80"/>
      <c r="BU79" s="80"/>
      <c r="BV79" s="80"/>
      <c r="BW79" s="80"/>
      <c r="BX79" s="80"/>
      <c r="BY79" s="80"/>
      <c r="BZ79" s="80">
        <f>データ!DV7</f>
        <v>56.90</v>
      </c>
      <c r="CA79" s="80"/>
      <c r="CB79" s="80"/>
      <c r="CC79" s="80"/>
      <c r="CD79" s="80"/>
      <c r="CE79" s="80"/>
      <c r="CF79" s="80"/>
      <c r="CG79" s="80"/>
      <c r="CH79" s="80"/>
      <c r="CI79" s="80"/>
      <c r="CJ79" s="80"/>
      <c r="CK79" s="80"/>
      <c r="CL79" s="80"/>
      <c r="CM79" s="80"/>
      <c r="CN79" s="80"/>
      <c r="CO79" s="80"/>
      <c r="CP79" s="80"/>
      <c r="CQ79" s="80"/>
      <c r="CR79" s="80"/>
      <c r="CS79" s="80">
        <f>データ!DW7</f>
        <v>59.20</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65.30</v>
      </c>
      <c r="EP79" s="80"/>
      <c r="EQ79" s="80"/>
      <c r="ER79" s="80"/>
      <c r="ES79" s="80"/>
      <c r="ET79" s="80"/>
      <c r="EU79" s="80"/>
      <c r="EV79" s="80"/>
      <c r="EW79" s="80"/>
      <c r="EX79" s="80"/>
      <c r="EY79" s="80"/>
      <c r="EZ79" s="80"/>
      <c r="FA79" s="80"/>
      <c r="FB79" s="80"/>
      <c r="FC79" s="80"/>
      <c r="FD79" s="80"/>
      <c r="FE79" s="80"/>
      <c r="FF79" s="80"/>
      <c r="FG79" s="80"/>
      <c r="FH79" s="80">
        <f>データ!EE7</f>
        <v>68.50</v>
      </c>
      <c r="FI79" s="80"/>
      <c r="FJ79" s="80"/>
      <c r="FK79" s="80"/>
      <c r="FL79" s="80"/>
      <c r="FM79" s="80"/>
      <c r="FN79" s="80"/>
      <c r="FO79" s="80"/>
      <c r="FP79" s="80"/>
      <c r="FQ79" s="80"/>
      <c r="FR79" s="80"/>
      <c r="FS79" s="80"/>
      <c r="FT79" s="80"/>
      <c r="FU79" s="80"/>
      <c r="FV79" s="80"/>
      <c r="FW79" s="80"/>
      <c r="FX79" s="80"/>
      <c r="FY79" s="80"/>
      <c r="FZ79" s="80"/>
      <c r="GA79" s="80">
        <f>データ!EF7</f>
        <v>72.80</v>
      </c>
      <c r="GB79" s="80"/>
      <c r="GC79" s="80"/>
      <c r="GD79" s="80"/>
      <c r="GE79" s="80"/>
      <c r="GF79" s="80"/>
      <c r="GG79" s="80"/>
      <c r="GH79" s="80"/>
      <c r="GI79" s="80"/>
      <c r="GJ79" s="80"/>
      <c r="GK79" s="80"/>
      <c r="GL79" s="80"/>
      <c r="GM79" s="80"/>
      <c r="GN79" s="80"/>
      <c r="GO79" s="80"/>
      <c r="GP79" s="80"/>
      <c r="GQ79" s="80"/>
      <c r="GR79" s="80"/>
      <c r="GS79" s="80"/>
      <c r="GT79" s="80">
        <f>データ!EG7</f>
        <v>75.70</v>
      </c>
      <c r="GU79" s="80"/>
      <c r="GV79" s="80"/>
      <c r="GW79" s="80"/>
      <c r="GX79" s="80"/>
      <c r="GY79" s="80"/>
      <c r="GZ79" s="80"/>
      <c r="HA79" s="80"/>
      <c r="HB79" s="80"/>
      <c r="HC79" s="80"/>
      <c r="HD79" s="80"/>
      <c r="HE79" s="80"/>
      <c r="HF79" s="80"/>
      <c r="HG79" s="80"/>
      <c r="HH79" s="80"/>
      <c r="HI79" s="80"/>
      <c r="HJ79" s="80"/>
      <c r="HK79" s="80"/>
      <c r="HL79" s="80"/>
      <c r="HM79" s="80">
        <f>データ!EH7</f>
        <v>78.599999999999994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48613268</v>
      </c>
      <c r="JK79" s="79"/>
      <c r="JL79" s="79"/>
      <c r="JM79" s="79"/>
      <c r="JN79" s="79"/>
      <c r="JO79" s="79"/>
      <c r="JP79" s="79"/>
      <c r="JQ79" s="79"/>
      <c r="JR79" s="79"/>
      <c r="JS79" s="79"/>
      <c r="JT79" s="79"/>
      <c r="JU79" s="79"/>
      <c r="JV79" s="79"/>
      <c r="JW79" s="79"/>
      <c r="JX79" s="79"/>
      <c r="JY79" s="79"/>
      <c r="JZ79" s="79"/>
      <c r="KA79" s="79"/>
      <c r="KB79" s="79"/>
      <c r="KC79" s="79">
        <f>データ!EP7</f>
        <v>48569399</v>
      </c>
      <c r="KD79" s="79"/>
      <c r="KE79" s="79"/>
      <c r="KF79" s="79"/>
      <c r="KG79" s="79"/>
      <c r="KH79" s="79"/>
      <c r="KI79" s="79"/>
      <c r="KJ79" s="79"/>
      <c r="KK79" s="79"/>
      <c r="KL79" s="79"/>
      <c r="KM79" s="79"/>
      <c r="KN79" s="79"/>
      <c r="KO79" s="79"/>
      <c r="KP79" s="79"/>
      <c r="KQ79" s="79"/>
      <c r="KR79" s="79"/>
      <c r="KS79" s="79"/>
      <c r="KT79" s="79"/>
      <c r="KU79" s="79"/>
      <c r="KV79" s="79">
        <f>データ!EQ7</f>
        <v>48629355</v>
      </c>
      <c r="KW79" s="79"/>
      <c r="KX79" s="79"/>
      <c r="KY79" s="79"/>
      <c r="KZ79" s="79"/>
      <c r="LA79" s="79"/>
      <c r="LB79" s="79"/>
      <c r="LC79" s="79"/>
      <c r="LD79" s="79"/>
      <c r="LE79" s="79"/>
      <c r="LF79" s="79"/>
      <c r="LG79" s="79"/>
      <c r="LH79" s="79"/>
      <c r="LI79" s="79"/>
      <c r="LJ79" s="79"/>
      <c r="LK79" s="79"/>
      <c r="LL79" s="79"/>
      <c r="LM79" s="79"/>
      <c r="LN79" s="79"/>
      <c r="LO79" s="79">
        <f>データ!ER7</f>
        <v>48725257</v>
      </c>
      <c r="LP79" s="79"/>
      <c r="LQ79" s="79"/>
      <c r="LR79" s="79"/>
      <c r="LS79" s="79"/>
      <c r="LT79" s="79"/>
      <c r="LU79" s="79"/>
      <c r="LV79" s="79"/>
      <c r="LW79" s="79"/>
      <c r="LX79" s="79"/>
      <c r="LY79" s="79"/>
      <c r="LZ79" s="79"/>
      <c r="MA79" s="79"/>
      <c r="MB79" s="79"/>
      <c r="MC79" s="79"/>
      <c r="MD79" s="79"/>
      <c r="ME79" s="79"/>
      <c r="MF79" s="79"/>
      <c r="MG79" s="79"/>
      <c r="MH79" s="79">
        <f>データ!ES7</f>
        <v>48758590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46.70</v>
      </c>
      <c r="V80" s="80"/>
      <c r="W80" s="80"/>
      <c r="X80" s="80"/>
      <c r="Y80" s="80"/>
      <c r="Z80" s="80"/>
      <c r="AA80" s="80"/>
      <c r="AB80" s="80"/>
      <c r="AC80" s="80"/>
      <c r="AD80" s="80"/>
      <c r="AE80" s="80"/>
      <c r="AF80" s="80"/>
      <c r="AG80" s="80"/>
      <c r="AH80" s="80"/>
      <c r="AI80" s="80"/>
      <c r="AJ80" s="80"/>
      <c r="AK80" s="80"/>
      <c r="AL80" s="80"/>
      <c r="AM80" s="80"/>
      <c r="AN80" s="80">
        <f>データ!DY7</f>
        <v>48.40</v>
      </c>
      <c r="AO80" s="80"/>
      <c r="AP80" s="80"/>
      <c r="AQ80" s="80"/>
      <c r="AR80" s="80"/>
      <c r="AS80" s="80"/>
      <c r="AT80" s="80"/>
      <c r="AU80" s="80"/>
      <c r="AV80" s="80"/>
      <c r="AW80" s="80"/>
      <c r="AX80" s="80"/>
      <c r="AY80" s="80"/>
      <c r="AZ80" s="80"/>
      <c r="BA80" s="80"/>
      <c r="BB80" s="80"/>
      <c r="BC80" s="80"/>
      <c r="BD80" s="80"/>
      <c r="BE80" s="80"/>
      <c r="BF80" s="80"/>
      <c r="BG80" s="80">
        <f>データ!DZ7</f>
        <v>50.20</v>
      </c>
      <c r="BH80" s="80"/>
      <c r="BI80" s="80"/>
      <c r="BJ80" s="80"/>
      <c r="BK80" s="80"/>
      <c r="BL80" s="80"/>
      <c r="BM80" s="80"/>
      <c r="BN80" s="80"/>
      <c r="BO80" s="80"/>
      <c r="BP80" s="80"/>
      <c r="BQ80" s="80"/>
      <c r="BR80" s="80"/>
      <c r="BS80" s="80"/>
      <c r="BT80" s="80"/>
      <c r="BU80" s="80"/>
      <c r="BV80" s="80"/>
      <c r="BW80" s="80"/>
      <c r="BX80" s="80"/>
      <c r="BY80" s="80"/>
      <c r="BZ80" s="80">
        <f>データ!EA7</f>
        <v>52.30</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66.30</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68.20</v>
      </c>
      <c r="GB80" s="80"/>
      <c r="GC80" s="80"/>
      <c r="GD80" s="80"/>
      <c r="GE80" s="80"/>
      <c r="GF80" s="80"/>
      <c r="GG80" s="80"/>
      <c r="GH80" s="80"/>
      <c r="GI80" s="80"/>
      <c r="GJ80" s="80"/>
      <c r="GK80" s="80"/>
      <c r="GL80" s="80"/>
      <c r="GM80" s="80"/>
      <c r="GN80" s="80"/>
      <c r="GO80" s="80"/>
      <c r="GP80" s="80"/>
      <c r="GQ80" s="80"/>
      <c r="GR80" s="80"/>
      <c r="GS80" s="80"/>
      <c r="GT80" s="80">
        <f>データ!EL7</f>
        <v>69.50</v>
      </c>
      <c r="GU80" s="80"/>
      <c r="GV80" s="80"/>
      <c r="GW80" s="80"/>
      <c r="GX80" s="80"/>
      <c r="GY80" s="80"/>
      <c r="GZ80" s="80"/>
      <c r="HA80" s="80"/>
      <c r="HB80" s="80"/>
      <c r="HC80" s="80"/>
      <c r="HD80" s="80"/>
      <c r="HE80" s="80"/>
      <c r="HF80" s="80"/>
      <c r="HG80" s="80"/>
      <c r="HH80" s="80"/>
      <c r="HI80" s="80"/>
      <c r="HJ80" s="80"/>
      <c r="HK80" s="80"/>
      <c r="HL80" s="80"/>
      <c r="HM80" s="80">
        <f>データ!EM7</f>
        <v>67.50</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2:3 60:60 200:200 256:256 316:316" ht="13.5">
      <c r="B85" t="s">
        <v>85</v>
      </c>
      <c r="C85" s="2"/>
      <c r="BH85" s="2"/>
      <c r="GR85" s="2"/>
      <c r="IV85" s="2"/>
      <c r="LD85" s="2"/>
    </row>
    <row r="86" spans="3:3 60:60 200:200 256:256 316:316" ht="13.5">
      <c r="C86" s="2"/>
      <c r="BH86" s="2"/>
      <c r="GR86" s="2"/>
      <c r="IV86" s="2"/>
      <c r="LD86" s="2"/>
    </row>
    <row r="87" spans="1:107" ht="13.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107" ht="13.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107" ht="13.5"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107" ht="13.5"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107" ht="13.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By6XOArBMgcdES2Fy05BAF57xxJZfKwvdtXIlPOfAjrtq46Q0sfcjpUj6/Y86zuoA1eVTyxUmQlVx3QeWtlpw==" saltValue="olfEmIABKAjMsEZ/25bZK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topLeftCell="A1"/>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ht="13.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ht="13.5">
      <c r="A2" s="48" t="s">
        <v>98</v>
      </c>
      <c r="B2" s="48">
        <f>COLUMN()-1</f>
        <v>1</v>
      </c>
      <c r="C2" s="48">
        <f t="shared" si="0" ref="C2:EN2">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si="1" ref="EO2:EY2">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ht="13.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159</v>
      </c>
      <c r="AX5" s="62" t="s">
        <v>160</v>
      </c>
      <c r="AY5" s="62" t="s">
        <v>150</v>
      </c>
      <c r="AZ5" s="62" t="s">
        <v>151</v>
      </c>
      <c r="BA5" s="62" t="s">
        <v>152</v>
      </c>
      <c r="BB5" s="62" t="s">
        <v>153</v>
      </c>
      <c r="BC5" s="62" t="s">
        <v>154</v>
      </c>
      <c r="BD5" s="62" t="s">
        <v>155</v>
      </c>
      <c r="BE5" s="62" t="s">
        <v>156</v>
      </c>
      <c r="BF5" s="62" t="s">
        <v>161</v>
      </c>
      <c r="BG5" s="62" t="s">
        <v>158</v>
      </c>
      <c r="BH5" s="62" t="s">
        <v>148</v>
      </c>
      <c r="BI5" s="62" t="s">
        <v>149</v>
      </c>
      <c r="BJ5" s="62" t="s">
        <v>150</v>
      </c>
      <c r="BK5" s="62" t="s">
        <v>151</v>
      </c>
      <c r="BL5" s="62" t="s">
        <v>152</v>
      </c>
      <c r="BM5" s="62" t="s">
        <v>153</v>
      </c>
      <c r="BN5" s="62" t="s">
        <v>154</v>
      </c>
      <c r="BO5" s="62" t="s">
        <v>155</v>
      </c>
      <c r="BP5" s="62" t="s">
        <v>156</v>
      </c>
      <c r="BQ5" s="62" t="s">
        <v>146</v>
      </c>
      <c r="BR5" s="62" t="s">
        <v>158</v>
      </c>
      <c r="BS5" s="62" t="s">
        <v>162</v>
      </c>
      <c r="BT5" s="62" t="s">
        <v>160</v>
      </c>
      <c r="BU5" s="62" t="s">
        <v>150</v>
      </c>
      <c r="BV5" s="62" t="s">
        <v>151</v>
      </c>
      <c r="BW5" s="62" t="s">
        <v>152</v>
      </c>
      <c r="BX5" s="62" t="s">
        <v>153</v>
      </c>
      <c r="BY5" s="62" t="s">
        <v>154</v>
      </c>
      <c r="BZ5" s="62" t="s">
        <v>155</v>
      </c>
      <c r="CA5" s="62" t="s">
        <v>156</v>
      </c>
      <c r="CB5" s="62" t="s">
        <v>146</v>
      </c>
      <c r="CC5" s="62" t="s">
        <v>158</v>
      </c>
      <c r="CD5" s="62" t="s">
        <v>162</v>
      </c>
      <c r="CE5" s="62" t="s">
        <v>160</v>
      </c>
      <c r="CF5" s="62" t="s">
        <v>150</v>
      </c>
      <c r="CG5" s="62" t="s">
        <v>151</v>
      </c>
      <c r="CH5" s="62" t="s">
        <v>152</v>
      </c>
      <c r="CI5" s="62" t="s">
        <v>153</v>
      </c>
      <c r="CJ5" s="62" t="s">
        <v>154</v>
      </c>
      <c r="CK5" s="62" t="s">
        <v>155</v>
      </c>
      <c r="CL5" s="62" t="s">
        <v>156</v>
      </c>
      <c r="CM5" s="62" t="s">
        <v>161</v>
      </c>
      <c r="CN5" s="62" t="s">
        <v>158</v>
      </c>
      <c r="CO5" s="62" t="s">
        <v>162</v>
      </c>
      <c r="CP5" s="62" t="s">
        <v>160</v>
      </c>
      <c r="CQ5" s="62" t="s">
        <v>150</v>
      </c>
      <c r="CR5" s="62" t="s">
        <v>151</v>
      </c>
      <c r="CS5" s="62" t="s">
        <v>152</v>
      </c>
      <c r="CT5" s="62" t="s">
        <v>153</v>
      </c>
      <c r="CU5" s="62" t="s">
        <v>154</v>
      </c>
      <c r="CV5" s="62" t="s">
        <v>155</v>
      </c>
      <c r="CW5" s="62" t="s">
        <v>156</v>
      </c>
      <c r="CX5" s="62" t="s">
        <v>146</v>
      </c>
      <c r="CY5" s="62" t="s">
        <v>158</v>
      </c>
      <c r="CZ5" s="62" t="s">
        <v>148</v>
      </c>
      <c r="DA5" s="62" t="s">
        <v>160</v>
      </c>
      <c r="DB5" s="62" t="s">
        <v>150</v>
      </c>
      <c r="DC5" s="62" t="s">
        <v>151</v>
      </c>
      <c r="DD5" s="62" t="s">
        <v>152</v>
      </c>
      <c r="DE5" s="62" t="s">
        <v>153</v>
      </c>
      <c r="DF5" s="62" t="s">
        <v>154</v>
      </c>
      <c r="DG5" s="62" t="s">
        <v>155</v>
      </c>
      <c r="DH5" s="62" t="s">
        <v>156</v>
      </c>
      <c r="DI5" s="62" t="s">
        <v>161</v>
      </c>
      <c r="DJ5" s="62" t="s">
        <v>158</v>
      </c>
      <c r="DK5" s="62" t="s">
        <v>148</v>
      </c>
      <c r="DL5" s="62" t="s">
        <v>160</v>
      </c>
      <c r="DM5" s="62" t="s">
        <v>150</v>
      </c>
      <c r="DN5" s="62" t="s">
        <v>151</v>
      </c>
      <c r="DO5" s="62" t="s">
        <v>152</v>
      </c>
      <c r="DP5" s="62" t="s">
        <v>153</v>
      </c>
      <c r="DQ5" s="62" t="s">
        <v>154</v>
      </c>
      <c r="DR5" s="62" t="s">
        <v>155</v>
      </c>
      <c r="DS5" s="62" t="s">
        <v>163</v>
      </c>
      <c r="DT5" s="62" t="s">
        <v>146</v>
      </c>
      <c r="DU5" s="62" t="s">
        <v>158</v>
      </c>
      <c r="DV5" s="62" t="s">
        <v>162</v>
      </c>
      <c r="DW5" s="62" t="s">
        <v>160</v>
      </c>
      <c r="DX5" s="62" t="s">
        <v>150</v>
      </c>
      <c r="DY5" s="62" t="s">
        <v>151</v>
      </c>
      <c r="DZ5" s="62" t="s">
        <v>152</v>
      </c>
      <c r="EA5" s="62" t="s">
        <v>153</v>
      </c>
      <c r="EB5" s="62" t="s">
        <v>154</v>
      </c>
      <c r="EC5" s="62" t="s">
        <v>155</v>
      </c>
      <c r="ED5" s="62" t="s">
        <v>164</v>
      </c>
      <c r="EE5" s="62" t="s">
        <v>161</v>
      </c>
      <c r="EF5" s="62" t="s">
        <v>158</v>
      </c>
      <c r="EG5" s="62" t="s">
        <v>148</v>
      </c>
      <c r="EH5" s="62" t="s">
        <v>160</v>
      </c>
      <c r="EI5" s="62" t="s">
        <v>150</v>
      </c>
      <c r="EJ5" s="62" t="s">
        <v>151</v>
      </c>
      <c r="EK5" s="62" t="s">
        <v>152</v>
      </c>
      <c r="EL5" s="62" t="s">
        <v>153</v>
      </c>
      <c r="EM5" s="62" t="s">
        <v>154</v>
      </c>
      <c r="EN5" s="62" t="s">
        <v>165</v>
      </c>
      <c r="EO5" s="62" t="s">
        <v>145</v>
      </c>
      <c r="EP5" s="62" t="s">
        <v>166</v>
      </c>
      <c r="EQ5" s="62" t="s">
        <v>158</v>
      </c>
      <c r="ER5" s="62" t="s">
        <v>162</v>
      </c>
      <c r="ES5" s="62" t="s">
        <v>149</v>
      </c>
      <c r="ET5" s="62" t="s">
        <v>150</v>
      </c>
      <c r="EU5" s="62" t="s">
        <v>151</v>
      </c>
      <c r="EV5" s="62" t="s">
        <v>152</v>
      </c>
      <c r="EW5" s="62" t="s">
        <v>153</v>
      </c>
      <c r="EX5" s="62" t="s">
        <v>154</v>
      </c>
      <c r="EY5" s="62" t="s">
        <v>155</v>
      </c>
    </row>
    <row r="6" spans="1:155" s="67" customFormat="1" ht="13.5">
      <c r="A6" s="48" t="s">
        <v>167</v>
      </c>
      <c r="B6" s="63">
        <f>B8</f>
        <v>2020</v>
      </c>
      <c r="C6" s="63">
        <f t="shared" si="2" ref="C6:M6">C8</f>
        <v>110001</v>
      </c>
      <c r="D6" s="63">
        <f t="shared" si="2"/>
        <v>46</v>
      </c>
      <c r="E6" s="63">
        <f t="shared" si="2"/>
        <v>6</v>
      </c>
      <c r="F6" s="63">
        <f t="shared" si="2"/>
        <v>0</v>
      </c>
      <c r="G6" s="63">
        <f t="shared" si="2"/>
        <v>4</v>
      </c>
      <c r="H6" s="158" t="str">
        <f>IF(H8&lt;&gt;I8,H8,"")&amp;IF(I8&lt;&gt;J8,I8,"")&amp;"　"&amp;J8</f>
        <v>埼玉県　精神医療センター</v>
      </c>
      <c r="I6" s="159"/>
      <c r="J6" s="160"/>
      <c r="K6" s="63" t="str">
        <f t="shared" si="2"/>
        <v>条例全部</v>
      </c>
      <c r="L6" s="63" t="str">
        <f t="shared" si="2"/>
        <v>病院事業</v>
      </c>
      <c r="M6" s="63" t="str">
        <f t="shared" si="2"/>
        <v>精神科病院</v>
      </c>
      <c r="N6" s="63" t="str">
        <f>N8</f>
        <v>精神病院</v>
      </c>
      <c r="O6" s="63" t="str">
        <f>O8</f>
        <v>自治体職員 学術・研究機関出身</v>
      </c>
      <c r="P6" s="63" t="str">
        <f>P8</f>
        <v>直営</v>
      </c>
      <c r="Q6" s="64">
        <f t="shared" si="3" ref="Q6:AH6">Q8</f>
        <v>5</v>
      </c>
      <c r="R6" s="63" t="str">
        <f t="shared" si="3"/>
        <v>-</v>
      </c>
      <c r="S6" s="63" t="str">
        <f t="shared" si="3"/>
        <v>-</v>
      </c>
      <c r="T6" s="63" t="str">
        <f t="shared" si="3"/>
        <v>-</v>
      </c>
      <c r="U6" s="64">
        <f>U8</f>
        <v>7393849</v>
      </c>
      <c r="V6" s="64">
        <f>V8</f>
        <v>17254</v>
      </c>
      <c r="W6" s="63" t="str">
        <f>W8</f>
        <v>非該当</v>
      </c>
      <c r="X6" s="63" t="str">
        <f t="shared" si="4" ref="X6">X8</f>
        <v>非該当</v>
      </c>
      <c r="Y6" s="63" t="str">
        <f t="shared" si="3"/>
        <v>１３：１</v>
      </c>
      <c r="Z6" s="64" t="str">
        <f t="shared" si="3"/>
        <v>-</v>
      </c>
      <c r="AA6" s="64" t="str">
        <f t="shared" si="3"/>
        <v>-</v>
      </c>
      <c r="AB6" s="64" t="str">
        <f t="shared" si="3"/>
        <v>-</v>
      </c>
      <c r="AC6" s="64">
        <f t="shared" si="3"/>
        <v>183</v>
      </c>
      <c r="AD6" s="64" t="str">
        <f t="shared" si="3"/>
        <v>-</v>
      </c>
      <c r="AE6" s="64">
        <f t="shared" si="3"/>
        <v>183</v>
      </c>
      <c r="AF6" s="64" t="str">
        <f t="shared" si="3"/>
        <v>-</v>
      </c>
      <c r="AG6" s="64" t="str">
        <f t="shared" si="3"/>
        <v>-</v>
      </c>
      <c r="AH6" s="64" t="str">
        <f t="shared" si="3"/>
        <v>-</v>
      </c>
      <c r="AI6" s="65">
        <f>IF(AI8="-",NA(),AI8)</f>
        <v>92.10</v>
      </c>
      <c r="AJ6" s="65">
        <f t="shared" si="5" ref="AJ6:AR6">IF(AJ8="-",NA(),AJ8)</f>
        <v>95.60</v>
      </c>
      <c r="AK6" s="65">
        <f t="shared" si="5"/>
        <v>98.70</v>
      </c>
      <c r="AL6" s="65">
        <f t="shared" si="5"/>
        <v>99.40</v>
      </c>
      <c r="AM6" s="65">
        <f t="shared" si="5"/>
        <v>99.50</v>
      </c>
      <c r="AN6" s="65">
        <f t="shared" si="5"/>
        <v>101.20</v>
      </c>
      <c r="AO6" s="65">
        <f t="shared" si="5"/>
        <v>100.90</v>
      </c>
      <c r="AP6" s="65">
        <f t="shared" si="5"/>
        <v>100.90</v>
      </c>
      <c r="AQ6" s="65">
        <f t="shared" si="5"/>
        <v>99.70</v>
      </c>
      <c r="AR6" s="65">
        <f t="shared" si="5"/>
        <v>102.30</v>
      </c>
      <c r="AS6" s="65" t="str">
        <f>IF(AS8="-","【-】","【"&amp;SUBSTITUTE(TEXT(AS8,"#,##0.0"),"-","△")&amp;"】")</f>
        <v>【102.5】</v>
      </c>
      <c r="AT6" s="65">
        <f>IF(AT8="-",NA(),AT8)</f>
        <v>67.599999999999994</v>
      </c>
      <c r="AU6" s="65">
        <f t="shared" si="6" ref="AU6:BC6">IF(AU8="-",NA(),AU8)</f>
        <v>71.30</v>
      </c>
      <c r="AV6" s="65">
        <f t="shared" si="6"/>
        <v>72.400000000000006</v>
      </c>
      <c r="AW6" s="65">
        <f t="shared" si="6"/>
        <v>69.400000000000006</v>
      </c>
      <c r="AX6" s="65">
        <f t="shared" si="6"/>
        <v>69</v>
      </c>
      <c r="AY6" s="65">
        <f t="shared" si="6"/>
        <v>69.400000000000006</v>
      </c>
      <c r="AZ6" s="65">
        <f t="shared" si="6"/>
        <v>68.900000000000006</v>
      </c>
      <c r="BA6" s="65">
        <f t="shared" si="6"/>
        <v>68.400000000000006</v>
      </c>
      <c r="BB6" s="65">
        <f t="shared" si="6"/>
        <v>66.900000000000006</v>
      </c>
      <c r="BC6" s="65">
        <f t="shared" si="6"/>
        <v>64.80</v>
      </c>
      <c r="BD6" s="65" t="str">
        <f>IF(BD8="-","【-】","【"&amp;SUBSTITUTE(TEXT(BD8,"#,##0.0"),"-","△")&amp;"】")</f>
        <v>【84.7】</v>
      </c>
      <c r="BE6" s="65">
        <f>IF(BE8="-",NA(),BE8)</f>
        <v>2.10</v>
      </c>
      <c r="BF6" s="65">
        <f t="shared" si="7" ref="BF6:BN6">IF(BF8="-",NA(),BF8)</f>
        <v>8.1999999999999993</v>
      </c>
      <c r="BG6" s="65">
        <f t="shared" si="7"/>
        <v>9.6999999999999993</v>
      </c>
      <c r="BH6" s="65">
        <f t="shared" si="7"/>
        <v>10.70</v>
      </c>
      <c r="BI6" s="65">
        <f t="shared" si="7"/>
        <v>11.60</v>
      </c>
      <c r="BJ6" s="65">
        <f t="shared" si="7"/>
        <v>163.19999999999999</v>
      </c>
      <c r="BK6" s="65">
        <f t="shared" si="7"/>
        <v>179</v>
      </c>
      <c r="BL6" s="65">
        <f t="shared" si="7"/>
        <v>176.90</v>
      </c>
      <c r="BM6" s="65">
        <f t="shared" si="7"/>
        <v>177.90</v>
      </c>
      <c r="BN6" s="65">
        <f t="shared" si="7"/>
        <v>197.80</v>
      </c>
      <c r="BO6" s="65" t="str">
        <f>IF(BO8="-","【-】","【"&amp;SUBSTITUTE(TEXT(BO8,"#,##0.0"),"-","△")&amp;"】")</f>
        <v>【69.3】</v>
      </c>
      <c r="BP6" s="65">
        <f>IF(BP8="-",NA(),BP8)</f>
        <v>78</v>
      </c>
      <c r="BQ6" s="65">
        <f t="shared" si="8" ref="BQ6:BY6">IF(BQ8="-",NA(),BQ8)</f>
        <v>81.099999999999994</v>
      </c>
      <c r="BR6" s="65">
        <f t="shared" si="8"/>
        <v>82.90</v>
      </c>
      <c r="BS6" s="65">
        <f t="shared" si="8"/>
        <v>82.90</v>
      </c>
      <c r="BT6" s="65">
        <f t="shared" si="8"/>
        <v>82.10</v>
      </c>
      <c r="BU6" s="65">
        <f t="shared" si="8"/>
        <v>73.400000000000006</v>
      </c>
      <c r="BV6" s="65">
        <f t="shared" si="8"/>
        <v>72.30</v>
      </c>
      <c r="BW6" s="65">
        <f t="shared" si="8"/>
        <v>72.099999999999994</v>
      </c>
      <c r="BX6" s="65">
        <f t="shared" si="8"/>
        <v>69.80</v>
      </c>
      <c r="BY6" s="65">
        <f t="shared" si="8"/>
        <v>65.30</v>
      </c>
      <c r="BZ6" s="65" t="str">
        <f>IF(BZ8="-","【-】","【"&amp;SUBSTITUTE(TEXT(BZ8,"#,##0.0"),"-","△")&amp;"】")</f>
        <v>【67.2】</v>
      </c>
      <c r="CA6" s="66">
        <f>IF(CA8="-",NA(),CA8)</f>
        <v>34939</v>
      </c>
      <c r="CB6" s="66">
        <f t="shared" si="9" ref="CB6:CJ6">IF(CB8="-",NA(),CB8)</f>
        <v>34374</v>
      </c>
      <c r="CC6" s="66">
        <f t="shared" si="9"/>
        <v>34551</v>
      </c>
      <c r="CD6" s="66">
        <f t="shared" si="9"/>
        <v>32815</v>
      </c>
      <c r="CE6" s="66">
        <f t="shared" si="9"/>
        <v>33127</v>
      </c>
      <c r="CF6" s="66">
        <f t="shared" si="9"/>
        <v>20681</v>
      </c>
      <c r="CG6" s="66">
        <f t="shared" si="9"/>
        <v>21037</v>
      </c>
      <c r="CH6" s="66">
        <f t="shared" si="9"/>
        <v>21418</v>
      </c>
      <c r="CI6" s="66">
        <f t="shared" si="9"/>
        <v>21604</v>
      </c>
      <c r="CJ6" s="66">
        <f t="shared" si="9"/>
        <v>22234</v>
      </c>
      <c r="CK6" s="65" t="str">
        <f>IF(CK8="-","【-】","【"&amp;SUBSTITUTE(TEXT(CK8,"#,##0"),"-","△")&amp;"】")</f>
        <v>【56,733】</v>
      </c>
      <c r="CL6" s="66">
        <f>IF(CL8="-",NA(),CL8)</f>
        <v>7006</v>
      </c>
      <c r="CM6" s="66">
        <f t="shared" si="10" ref="CM6:CU6">IF(CM8="-",NA(),CM8)</f>
        <v>7318</v>
      </c>
      <c r="CN6" s="66">
        <f t="shared" si="10"/>
        <v>7323</v>
      </c>
      <c r="CO6" s="66">
        <f t="shared" si="10"/>
        <v>7120</v>
      </c>
      <c r="CP6" s="66">
        <f t="shared" si="10"/>
        <v>6917</v>
      </c>
      <c r="CQ6" s="66">
        <f t="shared" si="10"/>
        <v>8502</v>
      </c>
      <c r="CR6" s="66">
        <f t="shared" si="10"/>
        <v>8542</v>
      </c>
      <c r="CS6" s="66">
        <f t="shared" si="10"/>
        <v>8518</v>
      </c>
      <c r="CT6" s="66">
        <f t="shared" si="10"/>
        <v>7891</v>
      </c>
      <c r="CU6" s="66">
        <f t="shared" si="10"/>
        <v>8706</v>
      </c>
      <c r="CV6" s="65" t="str">
        <f>IF(CV8="-","【-】","【"&amp;SUBSTITUTE(TEXT(CV8,"#,##0"),"-","△")&amp;"】")</f>
        <v>【16,778】</v>
      </c>
      <c r="CW6" s="65">
        <f>IF(CW8="-",NA(),CW8)</f>
        <v>104.10</v>
      </c>
      <c r="CX6" s="65">
        <f t="shared" si="11" ref="CX6:DF6">IF(CX8="-",NA(),CX8)</f>
        <v>96.20</v>
      </c>
      <c r="CY6" s="65">
        <f t="shared" si="11"/>
        <v>94.40</v>
      </c>
      <c r="CZ6" s="65">
        <f t="shared" si="11"/>
        <v>98.90</v>
      </c>
      <c r="DA6" s="65">
        <f t="shared" si="11"/>
        <v>98.30</v>
      </c>
      <c r="DB6" s="65">
        <f t="shared" si="11"/>
        <v>85.60</v>
      </c>
      <c r="DC6" s="65">
        <f t="shared" si="11"/>
        <v>86.50</v>
      </c>
      <c r="DD6" s="65">
        <f t="shared" si="11"/>
        <v>87.60</v>
      </c>
      <c r="DE6" s="65">
        <f t="shared" si="11"/>
        <v>89.70</v>
      </c>
      <c r="DF6" s="65">
        <f t="shared" si="11"/>
        <v>92.20</v>
      </c>
      <c r="DG6" s="65" t="str">
        <f>IF(DG8="-","【-】","【"&amp;SUBSTITUTE(TEXT(DG8,"#,##0.0"),"-","△")&amp;"】")</f>
        <v>【58.8】</v>
      </c>
      <c r="DH6" s="65">
        <f>IF(DH8="-",NA(),DH8)</f>
        <v>5.90</v>
      </c>
      <c r="DI6" s="65">
        <f t="shared" si="12" ref="DI6:DQ6">IF(DI8="-",NA(),DI8)</f>
        <v>6.10</v>
      </c>
      <c r="DJ6" s="65">
        <f t="shared" si="12"/>
        <v>6.20</v>
      </c>
      <c r="DK6" s="65">
        <f t="shared" si="12"/>
        <v>6.50</v>
      </c>
      <c r="DL6" s="65">
        <f t="shared" si="12"/>
        <v>6.70</v>
      </c>
      <c r="DM6" s="65">
        <f t="shared" si="12"/>
        <v>8.10</v>
      </c>
      <c r="DN6" s="65">
        <f t="shared" si="12"/>
        <v>8.10</v>
      </c>
      <c r="DO6" s="65">
        <f t="shared" si="12"/>
        <v>7.90</v>
      </c>
      <c r="DP6" s="65">
        <f t="shared" si="12"/>
        <v>8.10</v>
      </c>
      <c r="DQ6" s="65">
        <f t="shared" si="12"/>
        <v>7.90</v>
      </c>
      <c r="DR6" s="65" t="str">
        <f>IF(DR8="-","【-】","【"&amp;SUBSTITUTE(TEXT(DR8,"#,##0.0"),"-","△")&amp;"】")</f>
        <v>【24.8】</v>
      </c>
      <c r="DS6" s="65">
        <f>IF(DS8="-",NA(),DS8)</f>
        <v>49.70</v>
      </c>
      <c r="DT6" s="65">
        <f t="shared" si="13" ref="DT6:EB6">IF(DT8="-",NA(),DT8)</f>
        <v>52.40</v>
      </c>
      <c r="DU6" s="65">
        <f t="shared" si="13"/>
        <v>55</v>
      </c>
      <c r="DV6" s="65">
        <f t="shared" si="13"/>
        <v>56.90</v>
      </c>
      <c r="DW6" s="65">
        <f t="shared" si="13"/>
        <v>59.20</v>
      </c>
      <c r="DX6" s="65">
        <f t="shared" si="13"/>
        <v>46.70</v>
      </c>
      <c r="DY6" s="65">
        <f t="shared" si="13"/>
        <v>48.40</v>
      </c>
      <c r="DZ6" s="65">
        <f t="shared" si="13"/>
        <v>50.20</v>
      </c>
      <c r="EA6" s="65">
        <f t="shared" si="13"/>
        <v>52.30</v>
      </c>
      <c r="EB6" s="65">
        <f t="shared" si="13"/>
        <v>54</v>
      </c>
      <c r="EC6" s="65" t="str">
        <f>IF(EC8="-","【-】","【"&amp;SUBSTITUTE(TEXT(EC8,"#,##0.0"),"-","△")&amp;"】")</f>
        <v>【54.8】</v>
      </c>
      <c r="ED6" s="65">
        <f>IF(ED8="-",NA(),ED8)</f>
        <v>65.30</v>
      </c>
      <c r="EE6" s="65">
        <f t="shared" si="14" ref="EE6:EM6">IF(EE8="-",NA(),EE8)</f>
        <v>68.50</v>
      </c>
      <c r="EF6" s="65">
        <f t="shared" si="14"/>
        <v>72.80</v>
      </c>
      <c r="EG6" s="65">
        <f t="shared" si="14"/>
        <v>75.70</v>
      </c>
      <c r="EH6" s="65">
        <f t="shared" si="14"/>
        <v>78.599999999999994</v>
      </c>
      <c r="EI6" s="65">
        <f t="shared" si="14"/>
        <v>66.30</v>
      </c>
      <c r="EJ6" s="65">
        <f t="shared" si="14"/>
        <v>70</v>
      </c>
      <c r="EK6" s="65">
        <f t="shared" si="14"/>
        <v>68.20</v>
      </c>
      <c r="EL6" s="65">
        <f t="shared" si="14"/>
        <v>69.50</v>
      </c>
      <c r="EM6" s="65">
        <f t="shared" si="14"/>
        <v>67.50</v>
      </c>
      <c r="EN6" s="65" t="str">
        <f>IF(EN8="-","【-】","【"&amp;SUBSTITUTE(TEXT(EN8,"#,##0.0"),"-","△")&amp;"】")</f>
        <v>【70.3】</v>
      </c>
      <c r="EO6" s="66">
        <f>IF(EO8="-",NA(),EO8)</f>
        <v>48613268</v>
      </c>
      <c r="EP6" s="66">
        <f t="shared" si="15" ref="EP6:EX6">IF(EP8="-",NA(),EP8)</f>
        <v>48569399</v>
      </c>
      <c r="EQ6" s="66">
        <f t="shared" si="15"/>
        <v>48629355</v>
      </c>
      <c r="ER6" s="66">
        <f t="shared" si="15"/>
        <v>48725257</v>
      </c>
      <c r="ES6" s="66">
        <f t="shared" si="15"/>
        <v>48758590</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ht="13.5">
      <c r="A7" s="48" t="s">
        <v>168</v>
      </c>
      <c r="B7" s="63">
        <f t="shared" si="16" ref="B7:AH7">B8</f>
        <v>2020</v>
      </c>
      <c r="C7" s="63">
        <f t="shared" si="16"/>
        <v>110001</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精神科病院</v>
      </c>
      <c r="N7" s="63" t="str">
        <f>N8</f>
        <v>精神病院</v>
      </c>
      <c r="O7" s="63" t="str">
        <f>O8</f>
        <v>自治体職員 学術・研究機関出身</v>
      </c>
      <c r="P7" s="63" t="str">
        <f>P8</f>
        <v>直営</v>
      </c>
      <c r="Q7" s="64">
        <f t="shared" si="16"/>
        <v>5</v>
      </c>
      <c r="R7" s="63" t="str">
        <f t="shared" si="16"/>
        <v>-</v>
      </c>
      <c r="S7" s="63" t="str">
        <f t="shared" si="16"/>
        <v>-</v>
      </c>
      <c r="T7" s="63" t="str">
        <f t="shared" si="16"/>
        <v>-</v>
      </c>
      <c r="U7" s="64">
        <f>U8</f>
        <v>7393849</v>
      </c>
      <c r="V7" s="64">
        <f>V8</f>
        <v>17254</v>
      </c>
      <c r="W7" s="63" t="str">
        <f>W8</f>
        <v>非該当</v>
      </c>
      <c r="X7" s="63" t="str">
        <f t="shared" si="16"/>
        <v>非該当</v>
      </c>
      <c r="Y7" s="63" t="str">
        <f t="shared" si="16"/>
        <v>１３：１</v>
      </c>
      <c r="Z7" s="64" t="str">
        <f t="shared" si="16"/>
        <v>-</v>
      </c>
      <c r="AA7" s="64" t="str">
        <f t="shared" si="16"/>
        <v>-</v>
      </c>
      <c r="AB7" s="64" t="str">
        <f t="shared" si="16"/>
        <v>-</v>
      </c>
      <c r="AC7" s="64">
        <f t="shared" si="16"/>
        <v>183</v>
      </c>
      <c r="AD7" s="64" t="str">
        <f t="shared" si="16"/>
        <v>-</v>
      </c>
      <c r="AE7" s="64">
        <f t="shared" si="16"/>
        <v>183</v>
      </c>
      <c r="AF7" s="64" t="str">
        <f t="shared" si="16"/>
        <v>-</v>
      </c>
      <c r="AG7" s="64" t="str">
        <f t="shared" si="16"/>
        <v>-</v>
      </c>
      <c r="AH7" s="64" t="str">
        <f t="shared" si="16"/>
        <v>-</v>
      </c>
      <c r="AI7" s="65">
        <f>AI8</f>
        <v>92.10</v>
      </c>
      <c r="AJ7" s="65">
        <f t="shared" si="17" ref="AJ7:AR7">AJ8</f>
        <v>95.60</v>
      </c>
      <c r="AK7" s="65">
        <f t="shared" si="17"/>
        <v>98.70</v>
      </c>
      <c r="AL7" s="65">
        <f t="shared" si="17"/>
        <v>99.40</v>
      </c>
      <c r="AM7" s="65">
        <f t="shared" si="17"/>
        <v>99.50</v>
      </c>
      <c r="AN7" s="65">
        <f t="shared" si="17"/>
        <v>101.20</v>
      </c>
      <c r="AO7" s="65">
        <f t="shared" si="17"/>
        <v>100.90</v>
      </c>
      <c r="AP7" s="65">
        <f t="shared" si="17"/>
        <v>100.90</v>
      </c>
      <c r="AQ7" s="65">
        <f t="shared" si="17"/>
        <v>99.70</v>
      </c>
      <c r="AR7" s="65">
        <f t="shared" si="17"/>
        <v>102.30</v>
      </c>
      <c r="AS7" s="65"/>
      <c r="AT7" s="65">
        <f>AT8</f>
        <v>67.599999999999994</v>
      </c>
      <c r="AU7" s="65">
        <f t="shared" si="18" ref="AU7:BC7">AU8</f>
        <v>71.30</v>
      </c>
      <c r="AV7" s="65">
        <f t="shared" si="18"/>
        <v>72.400000000000006</v>
      </c>
      <c r="AW7" s="65">
        <f t="shared" si="18"/>
        <v>69.400000000000006</v>
      </c>
      <c r="AX7" s="65">
        <f t="shared" si="18"/>
        <v>69</v>
      </c>
      <c r="AY7" s="65">
        <f t="shared" si="18"/>
        <v>69.400000000000006</v>
      </c>
      <c r="AZ7" s="65">
        <f t="shared" si="18"/>
        <v>68.900000000000006</v>
      </c>
      <c r="BA7" s="65">
        <f t="shared" si="18"/>
        <v>68.400000000000006</v>
      </c>
      <c r="BB7" s="65">
        <f t="shared" si="18"/>
        <v>66.900000000000006</v>
      </c>
      <c r="BC7" s="65">
        <f t="shared" si="18"/>
        <v>64.80</v>
      </c>
      <c r="BD7" s="65"/>
      <c r="BE7" s="65">
        <f>BE8</f>
        <v>2.10</v>
      </c>
      <c r="BF7" s="65">
        <f t="shared" si="19" ref="BF7:BN7">BF8</f>
        <v>8.1999999999999993</v>
      </c>
      <c r="BG7" s="65">
        <f t="shared" si="19"/>
        <v>9.6999999999999993</v>
      </c>
      <c r="BH7" s="65">
        <f t="shared" si="19"/>
        <v>10.70</v>
      </c>
      <c r="BI7" s="65">
        <f t="shared" si="19"/>
        <v>11.60</v>
      </c>
      <c r="BJ7" s="65">
        <f t="shared" si="19"/>
        <v>163.19999999999999</v>
      </c>
      <c r="BK7" s="65">
        <f t="shared" si="19"/>
        <v>179</v>
      </c>
      <c r="BL7" s="65">
        <f t="shared" si="19"/>
        <v>176.90</v>
      </c>
      <c r="BM7" s="65">
        <f t="shared" si="19"/>
        <v>177.90</v>
      </c>
      <c r="BN7" s="65">
        <f t="shared" si="19"/>
        <v>197.80</v>
      </c>
      <c r="BO7" s="65"/>
      <c r="BP7" s="65">
        <f>BP8</f>
        <v>78</v>
      </c>
      <c r="BQ7" s="65">
        <f t="shared" si="20" ref="BQ7:BY7">BQ8</f>
        <v>81.099999999999994</v>
      </c>
      <c r="BR7" s="65">
        <f t="shared" si="20"/>
        <v>82.90</v>
      </c>
      <c r="BS7" s="65">
        <f t="shared" si="20"/>
        <v>82.90</v>
      </c>
      <c r="BT7" s="65">
        <f t="shared" si="20"/>
        <v>82.10</v>
      </c>
      <c r="BU7" s="65">
        <f t="shared" si="20"/>
        <v>73.400000000000006</v>
      </c>
      <c r="BV7" s="65">
        <f t="shared" si="20"/>
        <v>72.30</v>
      </c>
      <c r="BW7" s="65">
        <f t="shared" si="20"/>
        <v>72.099999999999994</v>
      </c>
      <c r="BX7" s="65">
        <f t="shared" si="20"/>
        <v>69.80</v>
      </c>
      <c r="BY7" s="65">
        <f t="shared" si="20"/>
        <v>65.30</v>
      </c>
      <c r="BZ7" s="65"/>
      <c r="CA7" s="66">
        <f>CA8</f>
        <v>34939</v>
      </c>
      <c r="CB7" s="66">
        <f t="shared" si="21" ref="CB7:CJ7">CB8</f>
        <v>34374</v>
      </c>
      <c r="CC7" s="66">
        <f t="shared" si="21"/>
        <v>34551</v>
      </c>
      <c r="CD7" s="66">
        <f t="shared" si="21"/>
        <v>32815</v>
      </c>
      <c r="CE7" s="66">
        <f t="shared" si="21"/>
        <v>33127</v>
      </c>
      <c r="CF7" s="66">
        <f t="shared" si="21"/>
        <v>20681</v>
      </c>
      <c r="CG7" s="66">
        <f t="shared" si="21"/>
        <v>21037</v>
      </c>
      <c r="CH7" s="66">
        <f t="shared" si="21"/>
        <v>21418</v>
      </c>
      <c r="CI7" s="66">
        <f t="shared" si="21"/>
        <v>21604</v>
      </c>
      <c r="CJ7" s="66">
        <f t="shared" si="21"/>
        <v>22234</v>
      </c>
      <c r="CK7" s="65"/>
      <c r="CL7" s="66">
        <f>CL8</f>
        <v>7006</v>
      </c>
      <c r="CM7" s="66">
        <f t="shared" si="22" ref="CM7:CU7">CM8</f>
        <v>7318</v>
      </c>
      <c r="CN7" s="66">
        <f t="shared" si="22"/>
        <v>7323</v>
      </c>
      <c r="CO7" s="66">
        <f t="shared" si="22"/>
        <v>7120</v>
      </c>
      <c r="CP7" s="66">
        <f t="shared" si="22"/>
        <v>6917</v>
      </c>
      <c r="CQ7" s="66">
        <f t="shared" si="22"/>
        <v>8502</v>
      </c>
      <c r="CR7" s="66">
        <f t="shared" si="22"/>
        <v>8542</v>
      </c>
      <c r="CS7" s="66">
        <f t="shared" si="22"/>
        <v>8518</v>
      </c>
      <c r="CT7" s="66">
        <f t="shared" si="22"/>
        <v>7891</v>
      </c>
      <c r="CU7" s="66">
        <f t="shared" si="22"/>
        <v>8706</v>
      </c>
      <c r="CV7" s="65"/>
      <c r="CW7" s="65">
        <f>CW8</f>
        <v>104.10</v>
      </c>
      <c r="CX7" s="65">
        <f t="shared" si="23" ref="CX7:DF7">CX8</f>
        <v>96.20</v>
      </c>
      <c r="CY7" s="65">
        <f t="shared" si="23"/>
        <v>94.40</v>
      </c>
      <c r="CZ7" s="65">
        <f t="shared" si="23"/>
        <v>98.90</v>
      </c>
      <c r="DA7" s="65">
        <f t="shared" si="23"/>
        <v>98.30</v>
      </c>
      <c r="DB7" s="65">
        <f t="shared" si="23"/>
        <v>85.60</v>
      </c>
      <c r="DC7" s="65">
        <f t="shared" si="23"/>
        <v>86.50</v>
      </c>
      <c r="DD7" s="65">
        <f t="shared" si="23"/>
        <v>87.60</v>
      </c>
      <c r="DE7" s="65">
        <f t="shared" si="23"/>
        <v>89.70</v>
      </c>
      <c r="DF7" s="65">
        <f t="shared" si="23"/>
        <v>92.20</v>
      </c>
      <c r="DG7" s="65"/>
      <c r="DH7" s="65">
        <f>DH8</f>
        <v>5.90</v>
      </c>
      <c r="DI7" s="65">
        <f t="shared" si="24" ref="DI7:DQ7">DI8</f>
        <v>6.10</v>
      </c>
      <c r="DJ7" s="65">
        <f t="shared" si="24"/>
        <v>6.20</v>
      </c>
      <c r="DK7" s="65">
        <f t="shared" si="24"/>
        <v>6.50</v>
      </c>
      <c r="DL7" s="65">
        <f t="shared" si="24"/>
        <v>6.70</v>
      </c>
      <c r="DM7" s="65">
        <f t="shared" si="24"/>
        <v>8.10</v>
      </c>
      <c r="DN7" s="65">
        <f t="shared" si="24"/>
        <v>8.10</v>
      </c>
      <c r="DO7" s="65">
        <f t="shared" si="24"/>
        <v>7.90</v>
      </c>
      <c r="DP7" s="65">
        <f t="shared" si="24"/>
        <v>8.10</v>
      </c>
      <c r="DQ7" s="65">
        <f t="shared" si="24"/>
        <v>7.90</v>
      </c>
      <c r="DR7" s="65"/>
      <c r="DS7" s="65">
        <f>DS8</f>
        <v>49.70</v>
      </c>
      <c r="DT7" s="65">
        <f t="shared" si="25" ref="DT7:EB7">DT8</f>
        <v>52.40</v>
      </c>
      <c r="DU7" s="65">
        <f t="shared" si="25"/>
        <v>55</v>
      </c>
      <c r="DV7" s="65">
        <f t="shared" si="25"/>
        <v>56.90</v>
      </c>
      <c r="DW7" s="65">
        <f t="shared" si="25"/>
        <v>59.20</v>
      </c>
      <c r="DX7" s="65">
        <f t="shared" si="25"/>
        <v>46.70</v>
      </c>
      <c r="DY7" s="65">
        <f t="shared" si="25"/>
        <v>48.40</v>
      </c>
      <c r="DZ7" s="65">
        <f t="shared" si="25"/>
        <v>50.20</v>
      </c>
      <c r="EA7" s="65">
        <f t="shared" si="25"/>
        <v>52.30</v>
      </c>
      <c r="EB7" s="65">
        <f t="shared" si="25"/>
        <v>54</v>
      </c>
      <c r="EC7" s="65"/>
      <c r="ED7" s="65">
        <f>ED8</f>
        <v>65.30</v>
      </c>
      <c r="EE7" s="65">
        <f t="shared" si="26" ref="EE7:EM7">EE8</f>
        <v>68.50</v>
      </c>
      <c r="EF7" s="65">
        <f t="shared" si="26"/>
        <v>72.80</v>
      </c>
      <c r="EG7" s="65">
        <f t="shared" si="26"/>
        <v>75.70</v>
      </c>
      <c r="EH7" s="65">
        <f t="shared" si="26"/>
        <v>78.599999999999994</v>
      </c>
      <c r="EI7" s="65">
        <f t="shared" si="26"/>
        <v>66.30</v>
      </c>
      <c r="EJ7" s="65">
        <f t="shared" si="26"/>
        <v>70</v>
      </c>
      <c r="EK7" s="65">
        <f t="shared" si="26"/>
        <v>68.20</v>
      </c>
      <c r="EL7" s="65">
        <f t="shared" si="26"/>
        <v>69.50</v>
      </c>
      <c r="EM7" s="65">
        <f t="shared" si="26"/>
        <v>67.50</v>
      </c>
      <c r="EN7" s="65"/>
      <c r="EO7" s="66">
        <f>EO8</f>
        <v>48613268</v>
      </c>
      <c r="EP7" s="66">
        <f t="shared" si="27" ref="EP7:EX7">EP8</f>
        <v>48569399</v>
      </c>
      <c r="EQ7" s="66">
        <f t="shared" si="27"/>
        <v>48629355</v>
      </c>
      <c r="ER7" s="66">
        <f t="shared" si="27"/>
        <v>48725257</v>
      </c>
      <c r="ES7" s="66">
        <f t="shared" si="27"/>
        <v>48758590</v>
      </c>
      <c r="ET7" s="66">
        <f t="shared" si="27"/>
        <v>26996532</v>
      </c>
      <c r="EU7" s="66">
        <f t="shared" si="27"/>
        <v>27577179</v>
      </c>
      <c r="EV7" s="66">
        <f t="shared" si="27"/>
        <v>27722473</v>
      </c>
      <c r="EW7" s="66">
        <f t="shared" si="27"/>
        <v>27879712</v>
      </c>
      <c r="EX7" s="66">
        <f t="shared" si="27"/>
        <v>28287536</v>
      </c>
      <c r="EY7" s="66"/>
    </row>
    <row r="8" spans="1:155" s="67" customFormat="1" ht="13.5">
      <c r="A8" s="48"/>
      <c r="B8" s="68">
        <v>2020</v>
      </c>
      <c r="C8" s="68">
        <v>110001</v>
      </c>
      <c r="D8" s="68">
        <v>46</v>
      </c>
      <c r="E8" s="68">
        <v>6</v>
      </c>
      <c r="F8" s="68">
        <v>0</v>
      </c>
      <c r="G8" s="68">
        <v>4</v>
      </c>
      <c r="H8" s="68" t="s">
        <v>169</v>
      </c>
      <c r="I8" s="68" t="s">
        <v>169</v>
      </c>
      <c r="J8" s="68" t="s">
        <v>170</v>
      </c>
      <c r="K8" s="68" t="s">
        <v>171</v>
      </c>
      <c r="L8" s="68" t="s">
        <v>172</v>
      </c>
      <c r="M8" s="68" t="s">
        <v>173</v>
      </c>
      <c r="N8" s="68" t="s">
        <v>174</v>
      </c>
      <c r="O8" s="68" t="s">
        <v>175</v>
      </c>
      <c r="P8" s="68" t="s">
        <v>176</v>
      </c>
      <c r="Q8" s="69">
        <v>5</v>
      </c>
      <c r="R8" s="68" t="s">
        <v>39</v>
      </c>
      <c r="S8" s="68" t="s">
        <v>39</v>
      </c>
      <c r="T8" s="68" t="s">
        <v>39</v>
      </c>
      <c r="U8" s="69">
        <v>7393849</v>
      </c>
      <c r="V8" s="69">
        <v>17254</v>
      </c>
      <c r="W8" s="68" t="s">
        <v>177</v>
      </c>
      <c r="X8" s="68" t="s">
        <v>177</v>
      </c>
      <c r="Y8" s="70" t="s">
        <v>178</v>
      </c>
      <c r="Z8" s="69" t="s">
        <v>39</v>
      </c>
      <c r="AA8" s="69" t="s">
        <v>39</v>
      </c>
      <c r="AB8" s="69" t="s">
        <v>39</v>
      </c>
      <c r="AC8" s="69">
        <v>183</v>
      </c>
      <c r="AD8" s="69" t="s">
        <v>39</v>
      </c>
      <c r="AE8" s="69">
        <v>183</v>
      </c>
      <c r="AF8" s="69" t="s">
        <v>39</v>
      </c>
      <c r="AG8" s="69" t="s">
        <v>39</v>
      </c>
      <c r="AH8" s="69" t="s">
        <v>39</v>
      </c>
      <c r="AI8" s="71">
        <v>92.10</v>
      </c>
      <c r="AJ8" s="71">
        <v>95.60</v>
      </c>
      <c r="AK8" s="71">
        <v>98.70</v>
      </c>
      <c r="AL8" s="71">
        <v>99.40</v>
      </c>
      <c r="AM8" s="71">
        <v>99.50</v>
      </c>
      <c r="AN8" s="71">
        <v>101.20</v>
      </c>
      <c r="AO8" s="71">
        <v>100.90</v>
      </c>
      <c r="AP8" s="71">
        <v>100.90</v>
      </c>
      <c r="AQ8" s="71">
        <v>99.70</v>
      </c>
      <c r="AR8" s="71">
        <v>102.30</v>
      </c>
      <c r="AS8" s="71">
        <v>102.50</v>
      </c>
      <c r="AT8" s="71">
        <v>67.599999999999994</v>
      </c>
      <c r="AU8" s="71">
        <v>71.30</v>
      </c>
      <c r="AV8" s="71">
        <v>72.400000000000006</v>
      </c>
      <c r="AW8" s="71">
        <v>69.400000000000006</v>
      </c>
      <c r="AX8" s="71">
        <v>69</v>
      </c>
      <c r="AY8" s="71">
        <v>69.400000000000006</v>
      </c>
      <c r="AZ8" s="71">
        <v>68.900000000000006</v>
      </c>
      <c r="BA8" s="71">
        <v>68.400000000000006</v>
      </c>
      <c r="BB8" s="71">
        <v>66.900000000000006</v>
      </c>
      <c r="BC8" s="71">
        <v>64.80</v>
      </c>
      <c r="BD8" s="71">
        <v>84.70</v>
      </c>
      <c r="BE8" s="72">
        <v>2.10</v>
      </c>
      <c r="BF8" s="72">
        <v>8.1999999999999993</v>
      </c>
      <c r="BG8" s="72">
        <v>9.6999999999999993</v>
      </c>
      <c r="BH8" s="72">
        <v>10.70</v>
      </c>
      <c r="BI8" s="72">
        <v>11.60</v>
      </c>
      <c r="BJ8" s="72">
        <v>163.19999999999999</v>
      </c>
      <c r="BK8" s="72">
        <v>179</v>
      </c>
      <c r="BL8" s="72">
        <v>176.90</v>
      </c>
      <c r="BM8" s="72">
        <v>177.90</v>
      </c>
      <c r="BN8" s="72">
        <v>197.80</v>
      </c>
      <c r="BO8" s="72">
        <v>69.30</v>
      </c>
      <c r="BP8" s="71">
        <v>78</v>
      </c>
      <c r="BQ8" s="71">
        <v>81.099999999999994</v>
      </c>
      <c r="BR8" s="71">
        <v>82.90</v>
      </c>
      <c r="BS8" s="71">
        <v>82.90</v>
      </c>
      <c r="BT8" s="71">
        <v>82.10</v>
      </c>
      <c r="BU8" s="71">
        <v>73.400000000000006</v>
      </c>
      <c r="BV8" s="71">
        <v>72.30</v>
      </c>
      <c r="BW8" s="71">
        <v>72.099999999999994</v>
      </c>
      <c r="BX8" s="71">
        <v>69.80</v>
      </c>
      <c r="BY8" s="71">
        <v>65.30</v>
      </c>
      <c r="BZ8" s="71">
        <v>67.20</v>
      </c>
      <c r="CA8" s="72">
        <v>34939</v>
      </c>
      <c r="CB8" s="72">
        <v>34374</v>
      </c>
      <c r="CC8" s="72">
        <v>34551</v>
      </c>
      <c r="CD8" s="72">
        <v>32815</v>
      </c>
      <c r="CE8" s="72">
        <v>33127</v>
      </c>
      <c r="CF8" s="72">
        <v>20681</v>
      </c>
      <c r="CG8" s="72">
        <v>21037</v>
      </c>
      <c r="CH8" s="72">
        <v>21418</v>
      </c>
      <c r="CI8" s="72">
        <v>21604</v>
      </c>
      <c r="CJ8" s="72">
        <v>22234</v>
      </c>
      <c r="CK8" s="71">
        <v>56733</v>
      </c>
      <c r="CL8" s="72">
        <v>7006</v>
      </c>
      <c r="CM8" s="72">
        <v>7318</v>
      </c>
      <c r="CN8" s="72">
        <v>7323</v>
      </c>
      <c r="CO8" s="72">
        <v>7120</v>
      </c>
      <c r="CP8" s="72">
        <v>6917</v>
      </c>
      <c r="CQ8" s="72">
        <v>8502</v>
      </c>
      <c r="CR8" s="72">
        <v>8542</v>
      </c>
      <c r="CS8" s="72">
        <v>8518</v>
      </c>
      <c r="CT8" s="72">
        <v>7891</v>
      </c>
      <c r="CU8" s="72">
        <v>8706</v>
      </c>
      <c r="CV8" s="71">
        <v>16778</v>
      </c>
      <c r="CW8" s="72">
        <v>104.10</v>
      </c>
      <c r="CX8" s="72">
        <v>96.20</v>
      </c>
      <c r="CY8" s="72">
        <v>94.40</v>
      </c>
      <c r="CZ8" s="72">
        <v>98.90</v>
      </c>
      <c r="DA8" s="72">
        <v>98.30</v>
      </c>
      <c r="DB8" s="72">
        <v>85.60</v>
      </c>
      <c r="DC8" s="72">
        <v>86.50</v>
      </c>
      <c r="DD8" s="72">
        <v>87.60</v>
      </c>
      <c r="DE8" s="72">
        <v>89.70</v>
      </c>
      <c r="DF8" s="72">
        <v>92.20</v>
      </c>
      <c r="DG8" s="72">
        <v>58.80</v>
      </c>
      <c r="DH8" s="72">
        <v>5.90</v>
      </c>
      <c r="DI8" s="72">
        <v>6.10</v>
      </c>
      <c r="DJ8" s="72">
        <v>6.20</v>
      </c>
      <c r="DK8" s="72">
        <v>6.50</v>
      </c>
      <c r="DL8" s="72">
        <v>6.70</v>
      </c>
      <c r="DM8" s="72">
        <v>8.10</v>
      </c>
      <c r="DN8" s="72">
        <v>8.10</v>
      </c>
      <c r="DO8" s="72">
        <v>7.90</v>
      </c>
      <c r="DP8" s="72">
        <v>8.10</v>
      </c>
      <c r="DQ8" s="72">
        <v>7.90</v>
      </c>
      <c r="DR8" s="72">
        <v>24.80</v>
      </c>
      <c r="DS8" s="71">
        <v>49.70</v>
      </c>
      <c r="DT8" s="71">
        <v>52.40</v>
      </c>
      <c r="DU8" s="71">
        <v>55</v>
      </c>
      <c r="DV8" s="71">
        <v>56.90</v>
      </c>
      <c r="DW8" s="71">
        <v>59.20</v>
      </c>
      <c r="DX8" s="71">
        <v>46.70</v>
      </c>
      <c r="DY8" s="71">
        <v>48.40</v>
      </c>
      <c r="DZ8" s="71">
        <v>50.20</v>
      </c>
      <c r="EA8" s="71">
        <v>52.30</v>
      </c>
      <c r="EB8" s="71">
        <v>54</v>
      </c>
      <c r="EC8" s="71">
        <v>54.80</v>
      </c>
      <c r="ED8" s="71">
        <v>65.30</v>
      </c>
      <c r="EE8" s="71">
        <v>68.50</v>
      </c>
      <c r="EF8" s="71">
        <v>72.80</v>
      </c>
      <c r="EG8" s="71">
        <v>75.70</v>
      </c>
      <c r="EH8" s="71">
        <v>78.599999999999994</v>
      </c>
      <c r="EI8" s="71">
        <v>66.30</v>
      </c>
      <c r="EJ8" s="71">
        <v>70</v>
      </c>
      <c r="EK8" s="71">
        <v>68.20</v>
      </c>
      <c r="EL8" s="71">
        <v>69.50</v>
      </c>
      <c r="EM8" s="71">
        <v>67.50</v>
      </c>
      <c r="EN8" s="71">
        <v>70.30</v>
      </c>
      <c r="EO8" s="72">
        <v>48613268</v>
      </c>
      <c r="EP8" s="72">
        <v>48569399</v>
      </c>
      <c r="EQ8" s="72">
        <v>48629355</v>
      </c>
      <c r="ER8" s="72">
        <v>48725257</v>
      </c>
      <c r="ES8" s="72">
        <v>48758590</v>
      </c>
      <c r="ET8" s="72">
        <v>26996532</v>
      </c>
      <c r="EU8" s="72">
        <v>27577179</v>
      </c>
      <c r="EV8" s="72">
        <v>27722473</v>
      </c>
      <c r="EW8" s="72">
        <v>27879712</v>
      </c>
      <c r="EX8" s="72">
        <v>28287536</v>
      </c>
      <c r="EY8" s="72">
        <v>49168683</v>
      </c>
    </row>
    <row r="9" spans="14:155" ht="13.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ht="13.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ht="13.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4:155" ht="13.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4:155" ht="13.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4:155" ht="13.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4:155" ht="13.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4:155" ht="13.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ht="13.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ht="13.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ht="13.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ht="13.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2022-01-21T10:59:34Z</cp:lastPrinted>
  <dcterms:created xsi:type="dcterms:W3CDTF">2021-12-03T08:40:47Z</dcterms:created>
  <dcterms:modified xsi:type="dcterms:W3CDTF">2022-01-21T01:59:38Z</dcterms:modified>
  <cp:category/>
  <cp:contentType/>
  <cp:contentStatus/>
</cp:coreProperties>
</file>