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R3\照会(調査報告等)\R4.1.7_公営企業経営比較分析表(財政1.21期限)\"/>
    </mc:Choice>
  </mc:AlternateContent>
  <workbookProtection workbookAlgorithmName="SHA-512" workbookHashValue="WO6WzF8Yd46o0dqsB3im1iJ9nJad3ku8gIhs4joO/MEJqwumywQFiJfuA46ofz6+0WxBGIuHWxiY9J32s1RNTA==" workbookSaltValue="/BkJhQQzDx55l7aNfnaYgg=="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10" i="5" l="1"/>
  <c r="DR10" i="5"/>
  <c r="CJ10" i="5"/>
  <c r="BZ10" i="5"/>
  <c r="AR10" i="5"/>
  <c r="AH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3" i="4" l="1"/>
  <c r="V10" i="5"/>
  <c r="AF10" i="5"/>
  <c r="AJ10" i="5"/>
  <c r="AT10" i="5"/>
  <c r="BD10" i="5"/>
  <c r="BN10" i="5"/>
  <c r="BX10" i="5"/>
  <c r="CB10" i="5"/>
  <c r="CL10" i="5"/>
  <c r="CV10" i="5"/>
  <c r="DF10" i="5"/>
  <c r="DP10" i="5"/>
  <c r="DT10" i="5"/>
  <c r="ED10" i="5"/>
  <c r="AG11" i="5"/>
  <c r="BY11" i="5"/>
  <c r="HT33" i="4"/>
  <c r="W10" i="5"/>
  <c r="AG10" i="5"/>
  <c r="AQ10" i="5"/>
  <c r="AU10" i="5"/>
  <c r="BE10" i="5"/>
  <c r="BO10" i="5"/>
  <c r="BY10" i="5"/>
  <c r="CI10" i="5"/>
  <c r="CM10" i="5"/>
  <c r="CW10" i="5"/>
  <c r="DG10" i="5"/>
  <c r="DQ10" i="5"/>
  <c r="EA10" i="5"/>
  <c r="EE10" i="5"/>
  <c r="X10" i="5"/>
  <c r="BB10" i="5"/>
  <c r="BF10" i="5"/>
  <c r="BP10" i="5"/>
  <c r="CT10" i="5"/>
  <c r="CX10" i="5"/>
  <c r="DH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<sst xmlns="http://schemas.openxmlformats.org/spreadsheetml/2006/main" count="262" uniqueCount="109">
  <si>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</si>
  <si>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</si>
  <si>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</si>
  <si>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</si>
  <si>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</si>
  <si>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</si>
  <si>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</si>
  <si>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</si>
  <si>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</si>
  <si>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</si>
  <si>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</si>
  <si>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</si>
  <si>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</si>
  <si>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</si>
  <si>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</si>
  <si>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</si>
  <si>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</si>
  <si>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</si>
  <si>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</si>
  <si>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</si>
  <si>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</si>
  <si>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</si>
  <si>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</si>
  <si>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</si>
  <si>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</si>
  <si>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</si>
  <si>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</si>
  <si>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</si>
  <si>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</si>
  <si>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</si>
  <si>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</si>
  <si>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</si>
  <si>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</si>
  <si>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</si>
  <si>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</si>
  <si>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</si>
  <si>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</si>
  <si>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</si>
  <si>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</si>
  <si>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</si>
  <si>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</si>
  <si>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</si>
  <si>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</si>
  <si>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</si>
  <si>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</si>
  <si>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</si>
  <si>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</si>
  <si>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</si>
  <si>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</si>
  <si>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</si>
  <si>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</si>
  <si>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</si>
  <si>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</si>
  <si>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</si>
  <si>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</si>
  <si>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</si>
  <si>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</si>
  <si>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</si>
  <si>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</si>
  <si>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</si>
  <si>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</si>
  <si>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</si>
  <si>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</si>
  <si>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</si>
  <si>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</si>
  <si>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</si>
  <si>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</si>
  <si>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</si>
  <si>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</si>
  <si>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</si>
  <si>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</si>
  <si>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</si>
  <si>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</si>
  <si>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</si>
  <si>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</si>
  <si>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</si>
  <si>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</si>
  <si>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</si>
  <si>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</si>
  <si>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</si>
  <si>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</si>
  <si>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</si>
  <si>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</si>
  <si>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</si>
  <si>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</si>
  <si>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</si>
  <si>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</si>
  <si>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</si>
  <si>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</si>
  <si>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</si>
  <si>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120006</t>
  </si>
  <si>
    <t>46</t>
  </si>
  <si>
    <t>02</t>
  </si>
  <si>
    <t>0</t>
  </si>
  <si>
    <t>000</t>
  </si>
  <si>
    <t>千葉県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</si>
  <si>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</si>
  <si>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</si>
  <si>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</si>
  <si>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</si>
  <si>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</si>
  <si>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</si>
  <si>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</si>
  <si>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</si>
  <si>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</si>
  <si>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</si>
  <si>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比率及び料金回収率は100％を超えており欠損金も生じていない。また、企業債の償還が進んだことから企業債残高対給水収益比率は低下し、類似団体平均を下回っている。流動性は高く、支払能力にも問題はないことから、経営の健全性は維持されている。
給水原価は、地域的な特性から水源に係る負担が大きいため、類似団体平均を上回っているが、施設利用率及び契約率は類似団体平均を大きく上回っており、高い効率性が保たれている。</t>
    <phoneticPr fontId="5"/>
  </si>
  <si>
    <t>経営の健全性及び効率性は保たれているが、事業の創設から半世紀が経過し、施設の老朽化が進んでいるため、平成３０年度から４０年間の長期計画に基づき、施設の更新・耐震化に取り組んでいる。
引続き効率的かつ計画的に建設改良事業を進め、安定給水を確保していく。</t>
    <phoneticPr fontId="5"/>
  </si>
  <si>
    <t xml:space="preserve">管路経年比率は類似団体平均並みではあるが、値が上昇してきている。
有形固定資産減価償却率は、年を追って値が上昇し、かつ類似団体平均との乖離が大きくなりつつあり、施設の老朽化対策が課題である。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</si>
</sst>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59.82</c:v>
                </c:pt>
                <c:pt idx="1">
                  <c:v>61.25</c:v>
                </c:pt>
                <c:pt idx="2">
                  <c:v>62.76</c:v>
                </c:pt>
                <c:pt idx="3">
                  <c:v>64.150000000000006</c:v>
                </c:pt>
                <c:pt idx="4">
                  <c:v>65.430000000000007</c:v>
                </c:pt>
              </c:numCache>
            </c:numRef>
          </c:val>
          <c:extLst>
            <c:ext xmlns:c16="http://schemas.microsoft.com/office/drawing/2014/chart" uri="{C3380CC4-5D6E-409C-BE32-E72D297353CC}">
              <c16:uniqueId val="{00000000-65C4-4106-98D6-A5DE1660020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57.93</c:v>
                </c:pt>
                <c:pt idx="1">
                  <c:v>58.88</c:v>
                </c:pt>
                <c:pt idx="2">
                  <c:v>59.48</c:v>
                </c:pt>
                <c:pt idx="3">
                  <c:v>60.09</c:v>
                </c:pt>
                <c:pt idx="4">
                  <c:v>60.35</c:v>
                </c:pt>
              </c:numCache>
            </c:numRef>
          </c:val>
          <c:smooth val="0"/>
          <c:extLst>
            <c:ext xmlns:c16="http://schemas.microsoft.com/office/drawing/2014/chart" uri="{C3380CC4-5D6E-409C-BE32-E72D297353CC}">
              <c16:uniqueId val="{00000001-65C4-4106-98D6-A5DE1660020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4B-4546-9F3D-50ABE837215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22.44</c:v>
                </c:pt>
                <c:pt idx="1">
                  <c:v>18.82</c:v>
                </c:pt>
                <c:pt idx="2">
                  <c:v>17.88</c:v>
                </c:pt>
                <c:pt idx="3">
                  <c:v>16.670000000000002</c:v>
                </c:pt>
                <c:pt idx="4">
                  <c:v>9.4700000000000006</c:v>
                </c:pt>
              </c:numCache>
            </c:numRef>
          </c:val>
          <c:smooth val="0"/>
          <c:extLst>
            <c:ext xmlns:c16="http://schemas.microsoft.com/office/drawing/2014/chart" uri="{C3380CC4-5D6E-409C-BE32-E72D297353CC}">
              <c16:uniqueId val="{00000001-E74B-4546-9F3D-50ABE837215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112.36</c:v>
                </c:pt>
                <c:pt idx="1">
                  <c:v>112.42</c:v>
                </c:pt>
                <c:pt idx="2">
                  <c:v>112.49</c:v>
                </c:pt>
                <c:pt idx="3">
                  <c:v>110.96</c:v>
                </c:pt>
                <c:pt idx="4">
                  <c:v>112.61</c:v>
                </c:pt>
              </c:numCache>
            </c:numRef>
          </c:val>
          <c:extLst>
            <c:ext xmlns:c16="http://schemas.microsoft.com/office/drawing/2014/chart" uri="{C3380CC4-5D6E-409C-BE32-E72D297353CC}">
              <c16:uniqueId val="{00000000-021E-4751-9FA4-C2C5C137C40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121.58</c:v>
                </c:pt>
                <c:pt idx="1">
                  <c:v>121.19</c:v>
                </c:pt>
                <c:pt idx="2">
                  <c:v>120.32</c:v>
                </c:pt>
                <c:pt idx="3">
                  <c:v>119.89</c:v>
                </c:pt>
                <c:pt idx="4">
                  <c:v>119.93</c:v>
                </c:pt>
              </c:numCache>
            </c:numRef>
          </c:val>
          <c:smooth val="0"/>
          <c:extLst>
            <c:ext xmlns:c16="http://schemas.microsoft.com/office/drawing/2014/chart" uri="{C3380CC4-5D6E-409C-BE32-E72D297353CC}">
              <c16:uniqueId val="{00000001-021E-4751-9FA4-C2C5C137C40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42.61</c:v>
                </c:pt>
                <c:pt idx="1">
                  <c:v>44.08</c:v>
                </c:pt>
                <c:pt idx="2">
                  <c:v>49.85</c:v>
                </c:pt>
                <c:pt idx="3">
                  <c:v>51.44</c:v>
                </c:pt>
                <c:pt idx="4">
                  <c:v>53.08</c:v>
                </c:pt>
              </c:numCache>
            </c:numRef>
          </c:val>
          <c:extLst>
            <c:ext xmlns:c16="http://schemas.microsoft.com/office/drawing/2014/chart" uri="{C3380CC4-5D6E-409C-BE32-E72D297353CC}">
              <c16:uniqueId val="{00000000-AF8F-455B-8F7D-CDB206BAC3C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41.79</c:v>
                </c:pt>
                <c:pt idx="1">
                  <c:v>43.44</c:v>
                </c:pt>
                <c:pt idx="2">
                  <c:v>48.09</c:v>
                </c:pt>
                <c:pt idx="3">
                  <c:v>50.93</c:v>
                </c:pt>
                <c:pt idx="4">
                  <c:v>52.07</c:v>
                </c:pt>
              </c:numCache>
            </c:numRef>
          </c:val>
          <c:smooth val="0"/>
          <c:extLst>
            <c:ext xmlns:c16="http://schemas.microsoft.com/office/drawing/2014/chart" uri="{C3380CC4-5D6E-409C-BE32-E72D297353CC}">
              <c16:uniqueId val="{00000001-AF8F-455B-8F7D-CDB206BAC3C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0.59</c:v>
                </c:pt>
                <c:pt idx="2">
                  <c:v>0</c:v>
                </c:pt>
                <c:pt idx="3">
                  <c:v>0.19</c:v>
                </c:pt>
                <c:pt idx="4">
                  <c:v>0.15</c:v>
                </c:pt>
              </c:numCache>
            </c:numRef>
          </c:val>
          <c:extLst>
            <c:ext xmlns:c16="http://schemas.microsoft.com/office/drawing/2014/chart" uri="{C3380CC4-5D6E-409C-BE32-E72D297353CC}">
              <c16:uniqueId val="{00000000-3C05-488A-955F-EAA93A2E05A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0.32</c:v>
                </c:pt>
                <c:pt idx="1">
                  <c:v>0.21</c:v>
                </c:pt>
                <c:pt idx="2">
                  <c:v>0.13</c:v>
                </c:pt>
                <c:pt idx="3">
                  <c:v>0.22</c:v>
                </c:pt>
                <c:pt idx="4">
                  <c:v>0.5</c:v>
                </c:pt>
              </c:numCache>
            </c:numRef>
          </c:val>
          <c:smooth val="0"/>
          <c:extLst>
            <c:ext xmlns:c16="http://schemas.microsoft.com/office/drawing/2014/chart" uri="{C3380CC4-5D6E-409C-BE32-E72D297353CC}">
              <c16:uniqueId val="{00000001-3C05-488A-955F-EAA93A2E05A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411.56</c:v>
                </c:pt>
                <c:pt idx="1">
                  <c:v>467.35</c:v>
                </c:pt>
                <c:pt idx="2">
                  <c:v>628.54</c:v>
                </c:pt>
                <c:pt idx="3">
                  <c:v>662.65</c:v>
                </c:pt>
                <c:pt idx="4">
                  <c:v>662.52</c:v>
                </c:pt>
              </c:numCache>
            </c:numRef>
          </c:val>
          <c:extLst>
            <c:ext xmlns:c16="http://schemas.microsoft.com/office/drawing/2014/chart" uri="{C3380CC4-5D6E-409C-BE32-E72D297353CC}">
              <c16:uniqueId val="{00000000-F7AC-47A1-BB57-09017FFBC96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345.05</c:v>
                </c:pt>
                <c:pt idx="1">
                  <c:v>379.14</c:v>
                </c:pt>
                <c:pt idx="2">
                  <c:v>394.58</c:v>
                </c:pt>
                <c:pt idx="3">
                  <c:v>368.36</c:v>
                </c:pt>
                <c:pt idx="4">
                  <c:v>380.84</c:v>
                </c:pt>
              </c:numCache>
            </c:numRef>
          </c:val>
          <c:smooth val="0"/>
          <c:extLst>
            <c:ext xmlns:c16="http://schemas.microsoft.com/office/drawing/2014/chart" uri="{C3380CC4-5D6E-409C-BE32-E72D297353CC}">
              <c16:uniqueId val="{00000001-F7AC-47A1-BB57-09017FFBC96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271.45999999999998</c:v>
                </c:pt>
                <c:pt idx="1">
                  <c:v>246.17</c:v>
                </c:pt>
                <c:pt idx="2">
                  <c:v>223.56</c:v>
                </c:pt>
                <c:pt idx="3">
                  <c:v>203.34</c:v>
                </c:pt>
                <c:pt idx="4">
                  <c:v>181.62</c:v>
                </c:pt>
              </c:numCache>
            </c:numRef>
          </c:val>
          <c:extLst>
            <c:ext xmlns:c16="http://schemas.microsoft.com/office/drawing/2014/chart" uri="{C3380CC4-5D6E-409C-BE32-E72D297353CC}">
              <c16:uniqueId val="{00000000-0844-494F-B7B3-AB9D3483041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255.89</c:v>
                </c:pt>
                <c:pt idx="1">
                  <c:v>242.57</c:v>
                </c:pt>
                <c:pt idx="2">
                  <c:v>235.79</c:v>
                </c:pt>
                <c:pt idx="3">
                  <c:v>227.51</c:v>
                </c:pt>
                <c:pt idx="4">
                  <c:v>225.72</c:v>
                </c:pt>
              </c:numCache>
            </c:numRef>
          </c:val>
          <c:smooth val="0"/>
          <c:extLst>
            <c:ext xmlns:c16="http://schemas.microsoft.com/office/drawing/2014/chart" uri="{C3380CC4-5D6E-409C-BE32-E72D297353CC}">
              <c16:uniqueId val="{00000001-0844-494F-B7B3-AB9D3483041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103.9</c:v>
                </c:pt>
                <c:pt idx="1">
                  <c:v>105.82</c:v>
                </c:pt>
                <c:pt idx="2">
                  <c:v>106.38</c:v>
                </c:pt>
                <c:pt idx="3">
                  <c:v>105.59</c:v>
                </c:pt>
                <c:pt idx="4">
                  <c:v>106.92</c:v>
                </c:pt>
              </c:numCache>
            </c:numRef>
          </c:val>
          <c:extLst>
            <c:ext xmlns:c16="http://schemas.microsoft.com/office/drawing/2014/chart" uri="{C3380CC4-5D6E-409C-BE32-E72D297353CC}">
              <c16:uniqueId val="{00000000-05D3-49A7-88FD-117C5B0D959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118.99</c:v>
                </c:pt>
                <c:pt idx="1">
                  <c:v>119.17</c:v>
                </c:pt>
                <c:pt idx="2">
                  <c:v>117.72</c:v>
                </c:pt>
                <c:pt idx="3">
                  <c:v>117.69</c:v>
                </c:pt>
                <c:pt idx="4">
                  <c:v>116.75</c:v>
                </c:pt>
              </c:numCache>
            </c:numRef>
          </c:val>
          <c:smooth val="0"/>
          <c:extLst>
            <c:ext xmlns:c16="http://schemas.microsoft.com/office/drawing/2014/chart" uri="{C3380CC4-5D6E-409C-BE32-E72D297353CC}">
              <c16:uniqueId val="{00000001-05D3-49A7-88FD-117C5B0D959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25.07</c:v>
                </c:pt>
                <c:pt idx="1">
                  <c:v>24.58</c:v>
                </c:pt>
                <c:pt idx="2">
                  <c:v>24.7</c:v>
                </c:pt>
                <c:pt idx="3">
                  <c:v>24.89</c:v>
                </c:pt>
                <c:pt idx="4">
                  <c:v>24.61</c:v>
                </c:pt>
              </c:numCache>
            </c:numRef>
          </c:val>
          <c:extLst>
            <c:ext xmlns:c16="http://schemas.microsoft.com/office/drawing/2014/chart" uri="{C3380CC4-5D6E-409C-BE32-E72D297353CC}">
              <c16:uniqueId val="{00000000-8B43-4F45-9F27-FAB4D48AACC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16.850000000000001</c:v>
                </c:pt>
                <c:pt idx="1">
                  <c:v>16.8</c:v>
                </c:pt>
                <c:pt idx="2">
                  <c:v>17.03</c:v>
                </c:pt>
                <c:pt idx="3">
                  <c:v>17.07</c:v>
                </c:pt>
                <c:pt idx="4">
                  <c:v>17.22</c:v>
                </c:pt>
              </c:numCache>
            </c:numRef>
          </c:val>
          <c:smooth val="0"/>
          <c:extLst>
            <c:ext xmlns:c16="http://schemas.microsoft.com/office/drawing/2014/chart" uri="{C3380CC4-5D6E-409C-BE32-E72D297353CC}">
              <c16:uniqueId val="{00000001-8B43-4F45-9F27-FAB4D48AACC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64.62</c:v>
                </c:pt>
                <c:pt idx="1">
                  <c:v>66.2</c:v>
                </c:pt>
                <c:pt idx="2">
                  <c:v>67.17</c:v>
                </c:pt>
                <c:pt idx="3">
                  <c:v>66.7</c:v>
                </c:pt>
                <c:pt idx="4">
                  <c:v>65.63</c:v>
                </c:pt>
              </c:numCache>
            </c:numRef>
          </c:val>
          <c:extLst>
            <c:ext xmlns:c16="http://schemas.microsoft.com/office/drawing/2014/chart" uri="{C3380CC4-5D6E-409C-BE32-E72D297353CC}">
              <c16:uniqueId val="{00000000-69D4-4D35-BA47-63A43BEB4E8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57.55</c:v>
                </c:pt>
                <c:pt idx="1">
                  <c:v>57.69</c:v>
                </c:pt>
                <c:pt idx="2">
                  <c:v>58.56</c:v>
                </c:pt>
                <c:pt idx="3">
                  <c:v>57.96</c:v>
                </c:pt>
                <c:pt idx="4">
                  <c:v>56</c:v>
                </c:pt>
              </c:numCache>
            </c:numRef>
          </c:val>
          <c:smooth val="0"/>
          <c:extLst>
            <c:ext xmlns:c16="http://schemas.microsoft.com/office/drawing/2014/chart" uri="{C3380CC4-5D6E-409C-BE32-E72D297353CC}">
              <c16:uniqueId val="{00000001-69D4-4D35-BA47-63A43BEB4E8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94.09</c:v>
                </c:pt>
                <c:pt idx="1">
                  <c:v>94.5</c:v>
                </c:pt>
                <c:pt idx="2">
                  <c:v>94.69</c:v>
                </c:pt>
                <c:pt idx="3">
                  <c:v>94.82</c:v>
                </c:pt>
                <c:pt idx="4">
                  <c:v>94.97</c:v>
                </c:pt>
              </c:numCache>
            </c:numRef>
          </c:val>
          <c:extLst>
            <c:ext xmlns:c16="http://schemas.microsoft.com/office/drawing/2014/chart" uri="{C3380CC4-5D6E-409C-BE32-E72D297353CC}">
              <c16:uniqueId val="{00000000-658F-41F4-A741-9D84BAB5307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79.42</c:v>
                </c:pt>
                <c:pt idx="1">
                  <c:v>79.2</c:v>
                </c:pt>
                <c:pt idx="2">
                  <c:v>80.5</c:v>
                </c:pt>
                <c:pt idx="3">
                  <c:v>80.540000000000006</c:v>
                </c:pt>
                <c:pt idx="4">
                  <c:v>80.08</c:v>
                </c:pt>
              </c:numCache>
            </c:numRef>
          </c:val>
          <c:smooth val="0"/>
          <c:extLst>
            <c:ext xmlns:c16="http://schemas.microsoft.com/office/drawing/2014/chart" uri="{C3380CC4-5D6E-409C-BE32-E72D297353CC}">
              <c16:uniqueId val="{00000001-658F-41F4-A741-9D84BAB5307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IR1" zoomScale="75" zoomScaleNormal="75"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千葉県</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1150560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大規模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7</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755136</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75.400000000000006</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286</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1092721</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自治体職員</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106</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112.36</v>
      </c>
      <c r="Y32" s="107"/>
      <c r="Z32" s="107"/>
      <c r="AA32" s="107"/>
      <c r="AB32" s="107"/>
      <c r="AC32" s="107"/>
      <c r="AD32" s="107"/>
      <c r="AE32" s="107"/>
      <c r="AF32" s="107"/>
      <c r="AG32" s="107"/>
      <c r="AH32" s="107"/>
      <c r="AI32" s="107"/>
      <c r="AJ32" s="107"/>
      <c r="AK32" s="107"/>
      <c r="AL32" s="107"/>
      <c r="AM32" s="107"/>
      <c r="AN32" s="107"/>
      <c r="AO32" s="107"/>
      <c r="AP32" s="107"/>
      <c r="AQ32" s="108"/>
      <c r="AR32" s="106">
        <f>データ!U6</f>
        <v>112.42</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112.49</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110.96</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112.61</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411.56</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467.35</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628.54</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662.65</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662.52</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271.45999999999998</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246.17</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223.56</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203.34</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181.62</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121.58</v>
      </c>
      <c r="Y33" s="107"/>
      <c r="Z33" s="107"/>
      <c r="AA33" s="107"/>
      <c r="AB33" s="107"/>
      <c r="AC33" s="107"/>
      <c r="AD33" s="107"/>
      <c r="AE33" s="107"/>
      <c r="AF33" s="107"/>
      <c r="AG33" s="107"/>
      <c r="AH33" s="107"/>
      <c r="AI33" s="107"/>
      <c r="AJ33" s="107"/>
      <c r="AK33" s="107"/>
      <c r="AL33" s="107"/>
      <c r="AM33" s="107"/>
      <c r="AN33" s="107"/>
      <c r="AO33" s="107"/>
      <c r="AP33" s="107"/>
      <c r="AQ33" s="108"/>
      <c r="AR33" s="106">
        <f>データ!Z6</f>
        <v>121.19</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120.32</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119.89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119.93</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22.44</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18.82</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17.88</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16.670000000000002</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9.4700000000000006</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345.05</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379.14</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394.58</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368.36</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380.84</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255.89</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242.57</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235.79</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227.51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225.72</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108</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103.9</v>
      </c>
      <c r="Y55" s="107"/>
      <c r="Z55" s="107"/>
      <c r="AA55" s="107"/>
      <c r="AB55" s="107"/>
      <c r="AC55" s="107"/>
      <c r="AD55" s="107"/>
      <c r="AE55" s="107"/>
      <c r="AF55" s="107"/>
      <c r="AG55" s="107"/>
      <c r="AH55" s="107"/>
      <c r="AI55" s="107"/>
      <c r="AJ55" s="107"/>
      <c r="AK55" s="107"/>
      <c r="AL55" s="107"/>
      <c r="AM55" s="107"/>
      <c r="AN55" s="107"/>
      <c r="AO55" s="107"/>
      <c r="AP55" s="107"/>
      <c r="AQ55" s="108"/>
      <c r="AR55" s="106">
        <f>データ!BM6</f>
        <v>105.82</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106.38</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105.59</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106.92</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25.07</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24.58</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24.7</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24.89</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24.61</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64.62</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66.2</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67.17</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66.7</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65.63</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94.09</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94.5</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94.69</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94.82</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94.97</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118.99</v>
      </c>
      <c r="Y56" s="107"/>
      <c r="Z56" s="107"/>
      <c r="AA56" s="107"/>
      <c r="AB56" s="107"/>
      <c r="AC56" s="107"/>
      <c r="AD56" s="107"/>
      <c r="AE56" s="107"/>
      <c r="AF56" s="107"/>
      <c r="AG56" s="107"/>
      <c r="AH56" s="107"/>
      <c r="AI56" s="107"/>
      <c r="AJ56" s="107"/>
      <c r="AK56" s="107"/>
      <c r="AL56" s="107"/>
      <c r="AM56" s="107"/>
      <c r="AN56" s="107"/>
      <c r="AO56" s="107"/>
      <c r="AP56" s="107"/>
      <c r="AQ56" s="108"/>
      <c r="AR56" s="106">
        <f>データ!BR6</f>
        <v>119.17</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117.72</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117.69</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116.75</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16.850000000000001</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16.8</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17.03</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17.07</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17.22</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57.55</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57.69</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58.56</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57.96</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56</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79.42</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79.2</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80.5</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80.540000000000006</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80.08</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107</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H28</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H29</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H30</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R01</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R02</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H28</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H29</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H30</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R01</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R02</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H28</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H29</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H30</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R01</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R02</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59.82</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61.25</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62.76</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64.150000000000006</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65.430000000000007</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42.61</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44.08</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49.85</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51.44</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53.08</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0.59</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0.19</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0.15</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57.93</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58.88</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59.48</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60.09</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60.35</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41.79</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43.44</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48.09</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50.93</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52.07</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0.32</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0.21</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0.13</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0.22</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0.5</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37</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38</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7" t="str">
        <f>データ!AD6</f>
        <v>【118.49】</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【19.58】</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【436.32】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【238.21】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【113.30】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【18.87】</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【53.39】</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【76.89】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【59.52】</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【49.06】</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【0.39】</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Nnh2uOKbPC5Z6+I6hspmCzCE1KUkvQPxICFFIVT+ZyEwKosHbH93x7B/n2MII/W3cANRauOWhPd8vHbtVsDRVQ==" saltValue="QG7WfC2dvX9Z4ghmgepH+Q=="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39</v>
      </c>
    </row>
    <row r="2" spans="1:140" x14ac:dyDescent="0.15">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41</v>
      </c>
      <c r="B3" s="46" t="s">
        <v>42</v>
      </c>
      <c r="C3" s="46" t="s">
        <v>43</v>
      </c>
      <c r="D3" s="46" t="s">
        <v>44</v>
      </c>
      <c r="E3" s="46" t="s">
        <v>45</v>
      </c>
      <c r="F3" s="46" t="s">
        <v>46</v>
      </c>
      <c r="G3" s="46" t="s">
        <v>47</v>
      </c>
      <c r="H3" s="154" t="s">
        <v>48</v>
      </c>
      <c r="I3" s="155"/>
      <c r="J3" s="155"/>
      <c r="K3" s="155"/>
      <c r="L3" s="155"/>
      <c r="M3" s="155"/>
      <c r="N3" s="155"/>
      <c r="O3" s="155"/>
      <c r="P3" s="155"/>
      <c r="Q3" s="155"/>
      <c r="R3" s="155"/>
      <c r="S3" s="155"/>
      <c r="T3" s="158" t="s">
        <v>49</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50</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51</v>
      </c>
      <c r="B4" s="47"/>
      <c r="C4" s="47"/>
      <c r="D4" s="47"/>
      <c r="E4" s="47"/>
      <c r="F4" s="47"/>
      <c r="G4" s="47"/>
      <c r="H4" s="156"/>
      <c r="I4" s="157"/>
      <c r="J4" s="157"/>
      <c r="K4" s="157"/>
      <c r="L4" s="157"/>
      <c r="M4" s="157"/>
      <c r="N4" s="157"/>
      <c r="O4" s="157"/>
      <c r="P4" s="157"/>
      <c r="Q4" s="157"/>
      <c r="R4" s="157"/>
      <c r="S4" s="157"/>
      <c r="T4" s="153" t="s">
        <v>52</v>
      </c>
      <c r="U4" s="153"/>
      <c r="V4" s="153"/>
      <c r="W4" s="153"/>
      <c r="X4" s="153"/>
      <c r="Y4" s="153"/>
      <c r="Z4" s="153"/>
      <c r="AA4" s="153"/>
      <c r="AB4" s="153"/>
      <c r="AC4" s="153"/>
      <c r="AD4" s="153"/>
      <c r="AE4" s="153" t="s">
        <v>53</v>
      </c>
      <c r="AF4" s="153"/>
      <c r="AG4" s="153"/>
      <c r="AH4" s="153"/>
      <c r="AI4" s="153"/>
      <c r="AJ4" s="153"/>
      <c r="AK4" s="153"/>
      <c r="AL4" s="153"/>
      <c r="AM4" s="153"/>
      <c r="AN4" s="153"/>
      <c r="AO4" s="153"/>
      <c r="AP4" s="153" t="s">
        <v>54</v>
      </c>
      <c r="AQ4" s="153"/>
      <c r="AR4" s="153"/>
      <c r="AS4" s="153"/>
      <c r="AT4" s="153"/>
      <c r="AU4" s="153"/>
      <c r="AV4" s="153"/>
      <c r="AW4" s="153"/>
      <c r="AX4" s="153"/>
      <c r="AY4" s="153"/>
      <c r="AZ4" s="153"/>
      <c r="BA4" s="153" t="s">
        <v>55</v>
      </c>
      <c r="BB4" s="153"/>
      <c r="BC4" s="153"/>
      <c r="BD4" s="153"/>
      <c r="BE4" s="153"/>
      <c r="BF4" s="153"/>
      <c r="BG4" s="153"/>
      <c r="BH4" s="153"/>
      <c r="BI4" s="153"/>
      <c r="BJ4" s="153"/>
      <c r="BK4" s="153"/>
      <c r="BL4" s="153" t="s">
        <v>56</v>
      </c>
      <c r="BM4" s="153"/>
      <c r="BN4" s="153"/>
      <c r="BO4" s="153"/>
      <c r="BP4" s="153"/>
      <c r="BQ4" s="153"/>
      <c r="BR4" s="153"/>
      <c r="BS4" s="153"/>
      <c r="BT4" s="153"/>
      <c r="BU4" s="153"/>
      <c r="BV4" s="153"/>
      <c r="BW4" s="153" t="s">
        <v>57</v>
      </c>
      <c r="BX4" s="153"/>
      <c r="BY4" s="153"/>
      <c r="BZ4" s="153"/>
      <c r="CA4" s="153"/>
      <c r="CB4" s="153"/>
      <c r="CC4" s="153"/>
      <c r="CD4" s="153"/>
      <c r="CE4" s="153"/>
      <c r="CF4" s="153"/>
      <c r="CG4" s="153"/>
      <c r="CH4" s="153" t="s">
        <v>58</v>
      </c>
      <c r="CI4" s="153"/>
      <c r="CJ4" s="153"/>
      <c r="CK4" s="153"/>
      <c r="CL4" s="153"/>
      <c r="CM4" s="153"/>
      <c r="CN4" s="153"/>
      <c r="CO4" s="153"/>
      <c r="CP4" s="153"/>
      <c r="CQ4" s="153"/>
      <c r="CR4" s="153"/>
      <c r="CS4" s="153" t="s">
        <v>59</v>
      </c>
      <c r="CT4" s="153"/>
      <c r="CU4" s="153"/>
      <c r="CV4" s="153"/>
      <c r="CW4" s="153"/>
      <c r="CX4" s="153"/>
      <c r="CY4" s="153"/>
      <c r="CZ4" s="153"/>
      <c r="DA4" s="153"/>
      <c r="DB4" s="153"/>
      <c r="DC4" s="153"/>
      <c r="DD4" s="153" t="s">
        <v>60</v>
      </c>
      <c r="DE4" s="153"/>
      <c r="DF4" s="153"/>
      <c r="DG4" s="153"/>
      <c r="DH4" s="153"/>
      <c r="DI4" s="153"/>
      <c r="DJ4" s="153"/>
      <c r="DK4" s="153"/>
      <c r="DL4" s="153"/>
      <c r="DM4" s="153"/>
      <c r="DN4" s="153"/>
      <c r="DO4" s="153" t="s">
        <v>61</v>
      </c>
      <c r="DP4" s="153"/>
      <c r="DQ4" s="153"/>
      <c r="DR4" s="153"/>
      <c r="DS4" s="153"/>
      <c r="DT4" s="153"/>
      <c r="DU4" s="153"/>
      <c r="DV4" s="153"/>
      <c r="DW4" s="153"/>
      <c r="DX4" s="153"/>
      <c r="DY4" s="153"/>
      <c r="DZ4" s="153" t="s">
        <v>62</v>
      </c>
      <c r="EA4" s="153"/>
      <c r="EB4" s="153"/>
      <c r="EC4" s="153"/>
      <c r="ED4" s="153"/>
      <c r="EE4" s="153"/>
      <c r="EF4" s="153"/>
      <c r="EG4" s="153"/>
      <c r="EH4" s="153"/>
      <c r="EI4" s="153"/>
      <c r="EJ4" s="153"/>
    </row>
    <row r="5" spans="1:140" x14ac:dyDescent="0.15">
      <c r="A5" s="45" t="s">
        <v>63</v>
      </c>
      <c r="B5" s="48"/>
      <c r="C5" s="48"/>
      <c r="D5" s="48"/>
      <c r="E5" s="48"/>
      <c r="F5" s="48"/>
      <c r="G5" s="48"/>
      <c r="H5" s="49" t="s">
        <v>64</v>
      </c>
      <c r="I5" s="49" t="s">
        <v>65</v>
      </c>
      <c r="J5" s="49" t="s">
        <v>66</v>
      </c>
      <c r="K5" s="49" t="s">
        <v>67</v>
      </c>
      <c r="L5" s="49" t="s">
        <v>68</v>
      </c>
      <c r="M5" s="49" t="s">
        <v>69</v>
      </c>
      <c r="N5" s="49" t="s">
        <v>70</v>
      </c>
      <c r="O5" s="49" t="s">
        <v>71</v>
      </c>
      <c r="P5" s="49" t="s">
        <v>72</v>
      </c>
      <c r="Q5" s="49" t="s">
        <v>73</v>
      </c>
      <c r="R5" s="49" t="s">
        <v>74</v>
      </c>
      <c r="S5" s="49" t="s">
        <v>75</v>
      </c>
      <c r="T5" s="49" t="s">
        <v>76</v>
      </c>
      <c r="U5" s="49" t="s">
        <v>77</v>
      </c>
      <c r="V5" s="49" t="s">
        <v>78</v>
      </c>
      <c r="W5" s="49" t="s">
        <v>79</v>
      </c>
      <c r="X5" s="49" t="s">
        <v>80</v>
      </c>
      <c r="Y5" s="49" t="s">
        <v>81</v>
      </c>
      <c r="Z5" s="49" t="s">
        <v>82</v>
      </c>
      <c r="AA5" s="49" t="s">
        <v>83</v>
      </c>
      <c r="AB5" s="49" t="s">
        <v>84</v>
      </c>
      <c r="AC5" s="49" t="s">
        <v>85</v>
      </c>
      <c r="AD5" s="49" t="s">
        <v>86</v>
      </c>
      <c r="AE5" s="49" t="s">
        <v>76</v>
      </c>
      <c r="AF5" s="49" t="s">
        <v>77</v>
      </c>
      <c r="AG5" s="49" t="s">
        <v>78</v>
      </c>
      <c r="AH5" s="49" t="s">
        <v>79</v>
      </c>
      <c r="AI5" s="49" t="s">
        <v>80</v>
      </c>
      <c r="AJ5" s="49" t="s">
        <v>81</v>
      </c>
      <c r="AK5" s="49" t="s">
        <v>82</v>
      </c>
      <c r="AL5" s="49" t="s">
        <v>83</v>
      </c>
      <c r="AM5" s="49" t="s">
        <v>84</v>
      </c>
      <c r="AN5" s="49" t="s">
        <v>85</v>
      </c>
      <c r="AO5" s="49" t="s">
        <v>87</v>
      </c>
      <c r="AP5" s="49" t="s">
        <v>76</v>
      </c>
      <c r="AQ5" s="49" t="s">
        <v>77</v>
      </c>
      <c r="AR5" s="49" t="s">
        <v>78</v>
      </c>
      <c r="AS5" s="49" t="s">
        <v>79</v>
      </c>
      <c r="AT5" s="49" t="s">
        <v>80</v>
      </c>
      <c r="AU5" s="49" t="s">
        <v>81</v>
      </c>
      <c r="AV5" s="49" t="s">
        <v>82</v>
      </c>
      <c r="AW5" s="49" t="s">
        <v>83</v>
      </c>
      <c r="AX5" s="49" t="s">
        <v>84</v>
      </c>
      <c r="AY5" s="49" t="s">
        <v>85</v>
      </c>
      <c r="AZ5" s="49" t="s">
        <v>87</v>
      </c>
      <c r="BA5" s="49" t="s">
        <v>76</v>
      </c>
      <c r="BB5" s="49" t="s">
        <v>77</v>
      </c>
      <c r="BC5" s="49" t="s">
        <v>78</v>
      </c>
      <c r="BD5" s="49" t="s">
        <v>79</v>
      </c>
      <c r="BE5" s="49" t="s">
        <v>80</v>
      </c>
      <c r="BF5" s="49" t="s">
        <v>81</v>
      </c>
      <c r="BG5" s="49" t="s">
        <v>82</v>
      </c>
      <c r="BH5" s="49" t="s">
        <v>83</v>
      </c>
      <c r="BI5" s="49" t="s">
        <v>84</v>
      </c>
      <c r="BJ5" s="49" t="s">
        <v>85</v>
      </c>
      <c r="BK5" s="49" t="s">
        <v>87</v>
      </c>
      <c r="BL5" s="49" t="s">
        <v>76</v>
      </c>
      <c r="BM5" s="49" t="s">
        <v>77</v>
      </c>
      <c r="BN5" s="49" t="s">
        <v>78</v>
      </c>
      <c r="BO5" s="49" t="s">
        <v>79</v>
      </c>
      <c r="BP5" s="49" t="s">
        <v>80</v>
      </c>
      <c r="BQ5" s="49" t="s">
        <v>81</v>
      </c>
      <c r="BR5" s="49" t="s">
        <v>82</v>
      </c>
      <c r="BS5" s="49" t="s">
        <v>83</v>
      </c>
      <c r="BT5" s="49" t="s">
        <v>84</v>
      </c>
      <c r="BU5" s="49" t="s">
        <v>85</v>
      </c>
      <c r="BV5" s="49" t="s">
        <v>87</v>
      </c>
      <c r="BW5" s="49" t="s">
        <v>76</v>
      </c>
      <c r="BX5" s="49" t="s">
        <v>77</v>
      </c>
      <c r="BY5" s="49" t="s">
        <v>78</v>
      </c>
      <c r="BZ5" s="49" t="s">
        <v>79</v>
      </c>
      <c r="CA5" s="49" t="s">
        <v>80</v>
      </c>
      <c r="CB5" s="49" t="s">
        <v>81</v>
      </c>
      <c r="CC5" s="49" t="s">
        <v>82</v>
      </c>
      <c r="CD5" s="49" t="s">
        <v>83</v>
      </c>
      <c r="CE5" s="49" t="s">
        <v>84</v>
      </c>
      <c r="CF5" s="49" t="s">
        <v>85</v>
      </c>
      <c r="CG5" s="49" t="s">
        <v>87</v>
      </c>
      <c r="CH5" s="49" t="s">
        <v>76</v>
      </c>
      <c r="CI5" s="49" t="s">
        <v>77</v>
      </c>
      <c r="CJ5" s="49" t="s">
        <v>78</v>
      </c>
      <c r="CK5" s="49" t="s">
        <v>79</v>
      </c>
      <c r="CL5" s="49" t="s">
        <v>80</v>
      </c>
      <c r="CM5" s="49" t="s">
        <v>81</v>
      </c>
      <c r="CN5" s="49" t="s">
        <v>82</v>
      </c>
      <c r="CO5" s="49" t="s">
        <v>83</v>
      </c>
      <c r="CP5" s="49" t="s">
        <v>84</v>
      </c>
      <c r="CQ5" s="49" t="s">
        <v>85</v>
      </c>
      <c r="CR5" s="49" t="s">
        <v>87</v>
      </c>
      <c r="CS5" s="49" t="s">
        <v>76</v>
      </c>
      <c r="CT5" s="49" t="s">
        <v>77</v>
      </c>
      <c r="CU5" s="49" t="s">
        <v>78</v>
      </c>
      <c r="CV5" s="49" t="s">
        <v>79</v>
      </c>
      <c r="CW5" s="49" t="s">
        <v>80</v>
      </c>
      <c r="CX5" s="49" t="s">
        <v>81</v>
      </c>
      <c r="CY5" s="49" t="s">
        <v>82</v>
      </c>
      <c r="CZ5" s="49" t="s">
        <v>83</v>
      </c>
      <c r="DA5" s="49" t="s">
        <v>84</v>
      </c>
      <c r="DB5" s="49" t="s">
        <v>85</v>
      </c>
      <c r="DC5" s="49" t="s">
        <v>87</v>
      </c>
      <c r="DD5" s="49" t="s">
        <v>76</v>
      </c>
      <c r="DE5" s="49" t="s">
        <v>77</v>
      </c>
      <c r="DF5" s="49" t="s">
        <v>78</v>
      </c>
      <c r="DG5" s="49" t="s">
        <v>79</v>
      </c>
      <c r="DH5" s="49" t="s">
        <v>80</v>
      </c>
      <c r="DI5" s="49" t="s">
        <v>81</v>
      </c>
      <c r="DJ5" s="49" t="s">
        <v>82</v>
      </c>
      <c r="DK5" s="49" t="s">
        <v>83</v>
      </c>
      <c r="DL5" s="49" t="s">
        <v>84</v>
      </c>
      <c r="DM5" s="49" t="s">
        <v>85</v>
      </c>
      <c r="DN5" s="49" t="s">
        <v>87</v>
      </c>
      <c r="DO5" s="49" t="s">
        <v>76</v>
      </c>
      <c r="DP5" s="49" t="s">
        <v>77</v>
      </c>
      <c r="DQ5" s="49" t="s">
        <v>78</v>
      </c>
      <c r="DR5" s="49" t="s">
        <v>79</v>
      </c>
      <c r="DS5" s="49" t="s">
        <v>80</v>
      </c>
      <c r="DT5" s="49" t="s">
        <v>81</v>
      </c>
      <c r="DU5" s="49" t="s">
        <v>82</v>
      </c>
      <c r="DV5" s="49" t="s">
        <v>83</v>
      </c>
      <c r="DW5" s="49" t="s">
        <v>84</v>
      </c>
      <c r="DX5" s="49" t="s">
        <v>85</v>
      </c>
      <c r="DY5" s="49" t="s">
        <v>87</v>
      </c>
      <c r="DZ5" s="49" t="s">
        <v>76</v>
      </c>
      <c r="EA5" s="49" t="s">
        <v>77</v>
      </c>
      <c r="EB5" s="49" t="s">
        <v>78</v>
      </c>
      <c r="EC5" s="49" t="s">
        <v>79</v>
      </c>
      <c r="ED5" s="49" t="s">
        <v>80</v>
      </c>
      <c r="EE5" s="49" t="s">
        <v>81</v>
      </c>
      <c r="EF5" s="49" t="s">
        <v>82</v>
      </c>
      <c r="EG5" s="49" t="s">
        <v>83</v>
      </c>
      <c r="EH5" s="49" t="s">
        <v>84</v>
      </c>
      <c r="EI5" s="49" t="s">
        <v>85</v>
      </c>
      <c r="EJ5" s="49" t="s">
        <v>87</v>
      </c>
    </row>
    <row r="6" spans="1:140" s="53" customFormat="1" x14ac:dyDescent="0.15">
      <c r="A6" s="45" t="s">
        <v>88</v>
      </c>
      <c r="B6" s="50"/>
      <c r="C6" s="50"/>
      <c r="D6" s="50"/>
      <c r="E6" s="50"/>
      <c r="F6" s="50"/>
      <c r="G6" s="50"/>
      <c r="H6" s="50"/>
      <c r="I6" s="50"/>
      <c r="J6" s="50"/>
      <c r="K6" s="50"/>
      <c r="L6" s="50"/>
      <c r="M6" s="50"/>
      <c r="N6" s="50"/>
      <c r="O6" s="50"/>
      <c r="P6" s="50"/>
      <c r="Q6" s="51"/>
      <c r="R6" s="50"/>
      <c r="S6" s="50"/>
      <c r="T6" s="52">
        <f t="shared" ref="T6:CE6" si="3">T7</f>
        <v>112.36</v>
      </c>
      <c r="U6" s="52">
        <f>U7</f>
        <v>112.42</v>
      </c>
      <c r="V6" s="52">
        <f>V7</f>
        <v>112.49</v>
      </c>
      <c r="W6" s="52">
        <f>W7</f>
        <v>110.96</v>
      </c>
      <c r="X6" s="52">
        <f t="shared" si="3"/>
        <v>112.61</v>
      </c>
      <c r="Y6" s="52">
        <f t="shared" si="3"/>
        <v>121.58</v>
      </c>
      <c r="Z6" s="52">
        <f t="shared" si="3"/>
        <v>121.19</v>
      </c>
      <c r="AA6" s="52">
        <f t="shared" si="3"/>
        <v>120.32</v>
      </c>
      <c r="AB6" s="52">
        <f t="shared" si="3"/>
        <v>119.89</v>
      </c>
      <c r="AC6" s="52">
        <f t="shared" si="3"/>
        <v>119.93</v>
      </c>
      <c r="AD6" s="50" t="str">
        <f>IF(AD7="-","【-】","【"&amp;SUBSTITUTE(TEXT(AD7,"#,##0.00"),"-","△")&amp;"】")</f>
        <v>【118.49】</v>
      </c>
      <c r="AE6" s="52">
        <f t="shared" si="3"/>
        <v>0</v>
      </c>
      <c r="AF6" s="52">
        <f>AF7</f>
        <v>0</v>
      </c>
      <c r="AG6" s="52">
        <f>AG7</f>
        <v>0</v>
      </c>
      <c r="AH6" s="52">
        <f>AH7</f>
        <v>0</v>
      </c>
      <c r="AI6" s="52">
        <f t="shared" si="3"/>
        <v>0</v>
      </c>
      <c r="AJ6" s="52">
        <f t="shared" si="3"/>
        <v>22.44</v>
      </c>
      <c r="AK6" s="52">
        <f t="shared" si="3"/>
        <v>18.82</v>
      </c>
      <c r="AL6" s="52">
        <f t="shared" si="3"/>
        <v>17.88</v>
      </c>
      <c r="AM6" s="52">
        <f t="shared" si="3"/>
        <v>16.670000000000002</v>
      </c>
      <c r="AN6" s="52">
        <f t="shared" si="3"/>
        <v>9.4700000000000006</v>
      </c>
      <c r="AO6" s="50" t="str">
        <f>IF(AO7="-","【-】","【"&amp;SUBSTITUTE(TEXT(AO7,"#,##0.00"),"-","△")&amp;"】")</f>
        <v>【19.58】</v>
      </c>
      <c r="AP6" s="52">
        <f t="shared" si="3"/>
        <v>411.56</v>
      </c>
      <c r="AQ6" s="52">
        <f>AQ7</f>
        <v>467.35</v>
      </c>
      <c r="AR6" s="52">
        <f>AR7</f>
        <v>628.54</v>
      </c>
      <c r="AS6" s="52">
        <f>AS7</f>
        <v>662.65</v>
      </c>
      <c r="AT6" s="52">
        <f t="shared" si="3"/>
        <v>662.52</v>
      </c>
      <c r="AU6" s="52">
        <f t="shared" si="3"/>
        <v>345.05</v>
      </c>
      <c r="AV6" s="52">
        <f t="shared" si="3"/>
        <v>379.14</v>
      </c>
      <c r="AW6" s="52">
        <f t="shared" si="3"/>
        <v>394.58</v>
      </c>
      <c r="AX6" s="52">
        <f t="shared" si="3"/>
        <v>368.36</v>
      </c>
      <c r="AY6" s="52">
        <f t="shared" si="3"/>
        <v>380.84</v>
      </c>
      <c r="AZ6" s="50" t="str">
        <f>IF(AZ7="-","【-】","【"&amp;SUBSTITUTE(TEXT(AZ7,"#,##0.00"),"-","△")&amp;"】")</f>
        <v>【436.32】</v>
      </c>
      <c r="BA6" s="52">
        <f t="shared" si="3"/>
        <v>271.45999999999998</v>
      </c>
      <c r="BB6" s="52">
        <f>BB7</f>
        <v>246.17</v>
      </c>
      <c r="BC6" s="52">
        <f>BC7</f>
        <v>223.56</v>
      </c>
      <c r="BD6" s="52">
        <f>BD7</f>
        <v>203.34</v>
      </c>
      <c r="BE6" s="52">
        <f t="shared" si="3"/>
        <v>181.62</v>
      </c>
      <c r="BF6" s="52">
        <f t="shared" si="3"/>
        <v>255.89</v>
      </c>
      <c r="BG6" s="52">
        <f t="shared" si="3"/>
        <v>242.57</v>
      </c>
      <c r="BH6" s="52">
        <f t="shared" si="3"/>
        <v>235.79</v>
      </c>
      <c r="BI6" s="52">
        <f t="shared" si="3"/>
        <v>227.51</v>
      </c>
      <c r="BJ6" s="52">
        <f t="shared" si="3"/>
        <v>225.72</v>
      </c>
      <c r="BK6" s="50" t="str">
        <f>IF(BK7="-","【-】","【"&amp;SUBSTITUTE(TEXT(BK7,"#,##0.00"),"-","△")&amp;"】")</f>
        <v>【238.21】</v>
      </c>
      <c r="BL6" s="52">
        <f t="shared" si="3"/>
        <v>103.9</v>
      </c>
      <c r="BM6" s="52">
        <f>BM7</f>
        <v>105.82</v>
      </c>
      <c r="BN6" s="52">
        <f>BN7</f>
        <v>106.38</v>
      </c>
      <c r="BO6" s="52">
        <f>BO7</f>
        <v>105.59</v>
      </c>
      <c r="BP6" s="52">
        <f t="shared" si="3"/>
        <v>106.92</v>
      </c>
      <c r="BQ6" s="52">
        <f t="shared" si="3"/>
        <v>118.99</v>
      </c>
      <c r="BR6" s="52">
        <f t="shared" si="3"/>
        <v>119.17</v>
      </c>
      <c r="BS6" s="52">
        <f t="shared" si="3"/>
        <v>117.72</v>
      </c>
      <c r="BT6" s="52">
        <f t="shared" si="3"/>
        <v>117.69</v>
      </c>
      <c r="BU6" s="52">
        <f t="shared" si="3"/>
        <v>116.75</v>
      </c>
      <c r="BV6" s="50" t="str">
        <f>IF(BV7="-","【-】","【"&amp;SUBSTITUTE(TEXT(BV7,"#,##0.00"),"-","△")&amp;"】")</f>
        <v>【113.30】</v>
      </c>
      <c r="BW6" s="52">
        <f t="shared" si="3"/>
        <v>25.07</v>
      </c>
      <c r="BX6" s="52">
        <f>BX7</f>
        <v>24.58</v>
      </c>
      <c r="BY6" s="52">
        <f>BY7</f>
        <v>24.7</v>
      </c>
      <c r="BZ6" s="52">
        <f>BZ7</f>
        <v>24.89</v>
      </c>
      <c r="CA6" s="52">
        <f t="shared" si="3"/>
        <v>24.61</v>
      </c>
      <c r="CB6" s="52">
        <f t="shared" si="3"/>
        <v>16.850000000000001</v>
      </c>
      <c r="CC6" s="52">
        <f t="shared" si="3"/>
        <v>16.8</v>
      </c>
      <c r="CD6" s="52">
        <f t="shared" si="3"/>
        <v>17.03</v>
      </c>
      <c r="CE6" s="52">
        <f t="shared" si="3"/>
        <v>17.07</v>
      </c>
      <c r="CF6" s="52">
        <f t="shared" ref="CF6" si="4">CF7</f>
        <v>17.22</v>
      </c>
      <c r="CG6" s="50" t="str">
        <f>IF(CG7="-","【-】","【"&amp;SUBSTITUTE(TEXT(CG7,"#,##0.00"),"-","△")&amp;"】")</f>
        <v>【18.87】</v>
      </c>
      <c r="CH6" s="52">
        <f t="shared" ref="CH6:CQ6" si="5">CH7</f>
        <v>64.62</v>
      </c>
      <c r="CI6" s="52">
        <f>CI7</f>
        <v>66.2</v>
      </c>
      <c r="CJ6" s="52">
        <f>CJ7</f>
        <v>67.17</v>
      </c>
      <c r="CK6" s="52">
        <f>CK7</f>
        <v>66.7</v>
      </c>
      <c r="CL6" s="52">
        <f t="shared" si="5"/>
        <v>65.63</v>
      </c>
      <c r="CM6" s="52">
        <f t="shared" si="5"/>
        <v>57.55</v>
      </c>
      <c r="CN6" s="52">
        <f t="shared" si="5"/>
        <v>57.69</v>
      </c>
      <c r="CO6" s="52">
        <f t="shared" si="5"/>
        <v>58.56</v>
      </c>
      <c r="CP6" s="52">
        <f t="shared" si="5"/>
        <v>57.96</v>
      </c>
      <c r="CQ6" s="52">
        <f t="shared" si="5"/>
        <v>56</v>
      </c>
      <c r="CR6" s="50" t="str">
        <f>IF(CR7="-","【-】","【"&amp;SUBSTITUTE(TEXT(CR7,"#,##0.00"),"-","△")&amp;"】")</f>
        <v>【53.39】</v>
      </c>
      <c r="CS6" s="52">
        <f t="shared" ref="CS6:DB6" si="6">CS7</f>
        <v>94.09</v>
      </c>
      <c r="CT6" s="52">
        <f>CT7</f>
        <v>94.5</v>
      </c>
      <c r="CU6" s="52">
        <f>CU7</f>
        <v>94.69</v>
      </c>
      <c r="CV6" s="52">
        <f>CV7</f>
        <v>94.82</v>
      </c>
      <c r="CW6" s="52">
        <f t="shared" si="6"/>
        <v>94.97</v>
      </c>
      <c r="CX6" s="52">
        <f t="shared" si="6"/>
        <v>79.42</v>
      </c>
      <c r="CY6" s="52">
        <f t="shared" si="6"/>
        <v>79.2</v>
      </c>
      <c r="CZ6" s="52">
        <f t="shared" si="6"/>
        <v>80.5</v>
      </c>
      <c r="DA6" s="52">
        <f t="shared" si="6"/>
        <v>80.540000000000006</v>
      </c>
      <c r="DB6" s="52">
        <f t="shared" si="6"/>
        <v>80.08</v>
      </c>
      <c r="DC6" s="50" t="str">
        <f>IF(DC7="-","【-】","【"&amp;SUBSTITUTE(TEXT(DC7,"#,##0.00"),"-","△")&amp;"】")</f>
        <v>【76.89】</v>
      </c>
      <c r="DD6" s="52">
        <f t="shared" ref="DD6:DM6" si="7">DD7</f>
        <v>59.82</v>
      </c>
      <c r="DE6" s="52">
        <f>DE7</f>
        <v>61.25</v>
      </c>
      <c r="DF6" s="52">
        <f>DF7</f>
        <v>62.76</v>
      </c>
      <c r="DG6" s="52">
        <f>DG7</f>
        <v>64.150000000000006</v>
      </c>
      <c r="DH6" s="52">
        <f t="shared" si="7"/>
        <v>65.430000000000007</v>
      </c>
      <c r="DI6" s="52">
        <f t="shared" si="7"/>
        <v>57.93</v>
      </c>
      <c r="DJ6" s="52">
        <f t="shared" si="7"/>
        <v>58.88</v>
      </c>
      <c r="DK6" s="52">
        <f t="shared" si="7"/>
        <v>59.48</v>
      </c>
      <c r="DL6" s="52">
        <f t="shared" si="7"/>
        <v>60.09</v>
      </c>
      <c r="DM6" s="52">
        <f t="shared" si="7"/>
        <v>60.35</v>
      </c>
      <c r="DN6" s="50" t="str">
        <f>IF(DN7="-","【-】","【"&amp;SUBSTITUTE(TEXT(DN7,"#,##0.00"),"-","△")&amp;"】")</f>
        <v>【59.52】</v>
      </c>
      <c r="DO6" s="52">
        <f t="shared" ref="DO6:DX6" si="8">DO7</f>
        <v>42.61</v>
      </c>
      <c r="DP6" s="52">
        <f>DP7</f>
        <v>44.08</v>
      </c>
      <c r="DQ6" s="52">
        <f>DQ7</f>
        <v>49.85</v>
      </c>
      <c r="DR6" s="52">
        <f>DR7</f>
        <v>51.44</v>
      </c>
      <c r="DS6" s="52">
        <f t="shared" si="8"/>
        <v>53.08</v>
      </c>
      <c r="DT6" s="52">
        <f t="shared" si="8"/>
        <v>41.79</v>
      </c>
      <c r="DU6" s="52">
        <f t="shared" si="8"/>
        <v>43.44</v>
      </c>
      <c r="DV6" s="52">
        <f t="shared" si="8"/>
        <v>48.09</v>
      </c>
      <c r="DW6" s="52">
        <f t="shared" si="8"/>
        <v>50.93</v>
      </c>
      <c r="DX6" s="52">
        <f t="shared" si="8"/>
        <v>52.07</v>
      </c>
      <c r="DY6" s="50" t="str">
        <f>IF(DY7="-","【-】","【"&amp;SUBSTITUTE(TEXT(DY7,"#,##0.00"),"-","△")&amp;"】")</f>
        <v>【49.06】</v>
      </c>
      <c r="DZ6" s="52">
        <f t="shared" ref="DZ6:EI6" si="9">DZ7</f>
        <v>0</v>
      </c>
      <c r="EA6" s="52">
        <f>EA7</f>
        <v>0.59</v>
      </c>
      <c r="EB6" s="52">
        <f>EB7</f>
        <v>0</v>
      </c>
      <c r="EC6" s="52">
        <f>EC7</f>
        <v>0.19</v>
      </c>
      <c r="ED6" s="52">
        <f t="shared" si="9"/>
        <v>0.15</v>
      </c>
      <c r="EE6" s="52">
        <f t="shared" si="9"/>
        <v>0.32</v>
      </c>
      <c r="EF6" s="52">
        <f t="shared" si="9"/>
        <v>0.21</v>
      </c>
      <c r="EG6" s="52">
        <f t="shared" si="9"/>
        <v>0.13</v>
      </c>
      <c r="EH6" s="52">
        <f t="shared" si="9"/>
        <v>0.22</v>
      </c>
      <c r="EI6" s="52">
        <f t="shared" si="9"/>
        <v>0.5</v>
      </c>
      <c r="EJ6" s="50" t="str">
        <f>IF(EJ7="-","【-】","【"&amp;SUBSTITUTE(TEXT(EJ7,"#,##0.00"),"-","△")&amp;"】")</f>
        <v>【0.39】</v>
      </c>
    </row>
    <row r="7" spans="1:140" s="53" customFormat="1" x14ac:dyDescent="0.15">
      <c r="A7"/>
      <c r="B7" s="54" t="s">
        <v>89</v>
      </c>
      <c r="C7" s="54" t="s">
        <v>90</v>
      </c>
      <c r="D7" s="54" t="s">
        <v>91</v>
      </c>
      <c r="E7" s="54" t="s">
        <v>92</v>
      </c>
      <c r="F7" s="54" t="s">
        <v>93</v>
      </c>
      <c r="G7" s="54" t="s">
        <v>94</v>
      </c>
      <c r="H7" s="54" t="s">
        <v>95</v>
      </c>
      <c r="I7" s="54" t="s">
        <v>96</v>
      </c>
      <c r="J7" s="54" t="s">
        <v>97</v>
      </c>
      <c r="K7" s="55">
        <v>1150560</v>
      </c>
      <c r="L7" s="54" t="s">
        <v>98</v>
      </c>
      <c r="M7" s="55">
        <v>7</v>
      </c>
      <c r="N7" s="55">
        <v>755136</v>
      </c>
      <c r="O7" s="56" t="s">
        <v>99</v>
      </c>
      <c r="P7" s="56">
        <v>75.400000000000006</v>
      </c>
      <c r="Q7" s="55">
        <v>286</v>
      </c>
      <c r="R7" s="55">
        <v>1092721</v>
      </c>
      <c r="S7" s="54" t="s">
        <v>100</v>
      </c>
      <c r="T7" s="57">
        <v>112.36</v>
      </c>
      <c r="U7" s="57">
        <v>112.42</v>
      </c>
      <c r="V7" s="57">
        <v>112.49</v>
      </c>
      <c r="W7" s="57">
        <v>110.96</v>
      </c>
      <c r="X7" s="57">
        <v>112.61</v>
      </c>
      <c r="Y7" s="57">
        <v>121.58</v>
      </c>
      <c r="Z7" s="57">
        <v>121.19</v>
      </c>
      <c r="AA7" s="57">
        <v>120.32</v>
      </c>
      <c r="AB7" s="57">
        <v>119.89</v>
      </c>
      <c r="AC7" s="58">
        <v>119.93</v>
      </c>
      <c r="AD7" s="57">
        <v>118.49</v>
      </c>
      <c r="AE7" s="57">
        <v>0</v>
      </c>
      <c r="AF7" s="57">
        <v>0</v>
      </c>
      <c r="AG7" s="57">
        <v>0</v>
      </c>
      <c r="AH7" s="57">
        <v>0</v>
      </c>
      <c r="AI7" s="57">
        <v>0</v>
      </c>
      <c r="AJ7" s="57">
        <v>22.44</v>
      </c>
      <c r="AK7" s="57">
        <v>18.82</v>
      </c>
      <c r="AL7" s="57">
        <v>17.88</v>
      </c>
      <c r="AM7" s="57">
        <v>16.670000000000002</v>
      </c>
      <c r="AN7" s="57">
        <v>9.4700000000000006</v>
      </c>
      <c r="AO7" s="57">
        <v>19.579999999999998</v>
      </c>
      <c r="AP7" s="57">
        <v>411.56</v>
      </c>
      <c r="AQ7" s="57">
        <v>467.35</v>
      </c>
      <c r="AR7" s="57">
        <v>628.54</v>
      </c>
      <c r="AS7" s="57">
        <v>662.65</v>
      </c>
      <c r="AT7" s="57">
        <v>662.52</v>
      </c>
      <c r="AU7" s="57">
        <v>345.05</v>
      </c>
      <c r="AV7" s="57">
        <v>379.14</v>
      </c>
      <c r="AW7" s="57">
        <v>394.58</v>
      </c>
      <c r="AX7" s="57">
        <v>368.36</v>
      </c>
      <c r="AY7" s="57">
        <v>380.84</v>
      </c>
      <c r="AZ7" s="57">
        <v>436.32</v>
      </c>
      <c r="BA7" s="57">
        <v>271.45999999999998</v>
      </c>
      <c r="BB7" s="57">
        <v>246.17</v>
      </c>
      <c r="BC7" s="57">
        <v>223.56</v>
      </c>
      <c r="BD7" s="57">
        <v>203.34</v>
      </c>
      <c r="BE7" s="57">
        <v>181.62</v>
      </c>
      <c r="BF7" s="57">
        <v>255.89</v>
      </c>
      <c r="BG7" s="57">
        <v>242.57</v>
      </c>
      <c r="BH7" s="57">
        <v>235.79</v>
      </c>
      <c r="BI7" s="57">
        <v>227.51</v>
      </c>
      <c r="BJ7" s="57">
        <v>225.72</v>
      </c>
      <c r="BK7" s="57">
        <v>238.21</v>
      </c>
      <c r="BL7" s="57">
        <v>103.9</v>
      </c>
      <c r="BM7" s="57">
        <v>105.82</v>
      </c>
      <c r="BN7" s="57">
        <v>106.38</v>
      </c>
      <c r="BO7" s="57">
        <v>105.59</v>
      </c>
      <c r="BP7" s="57">
        <v>106.92</v>
      </c>
      <c r="BQ7" s="57">
        <v>118.99</v>
      </c>
      <c r="BR7" s="57">
        <v>119.17</v>
      </c>
      <c r="BS7" s="57">
        <v>117.72</v>
      </c>
      <c r="BT7" s="57">
        <v>117.69</v>
      </c>
      <c r="BU7" s="57">
        <v>116.75</v>
      </c>
      <c r="BV7" s="57">
        <v>113.3</v>
      </c>
      <c r="BW7" s="57">
        <v>25.07</v>
      </c>
      <c r="BX7" s="57">
        <v>24.58</v>
      </c>
      <c r="BY7" s="57">
        <v>24.7</v>
      </c>
      <c r="BZ7" s="57">
        <v>24.89</v>
      </c>
      <c r="CA7" s="57">
        <v>24.61</v>
      </c>
      <c r="CB7" s="57">
        <v>16.850000000000001</v>
      </c>
      <c r="CC7" s="57">
        <v>16.8</v>
      </c>
      <c r="CD7" s="57">
        <v>17.03</v>
      </c>
      <c r="CE7" s="57">
        <v>17.07</v>
      </c>
      <c r="CF7" s="57">
        <v>17.22</v>
      </c>
      <c r="CG7" s="57">
        <v>18.87</v>
      </c>
      <c r="CH7" s="57">
        <v>64.62</v>
      </c>
      <c r="CI7" s="57">
        <v>66.2</v>
      </c>
      <c r="CJ7" s="57">
        <v>67.17</v>
      </c>
      <c r="CK7" s="57">
        <v>66.7</v>
      </c>
      <c r="CL7" s="57">
        <v>65.63</v>
      </c>
      <c r="CM7" s="57">
        <v>57.55</v>
      </c>
      <c r="CN7" s="57">
        <v>57.69</v>
      </c>
      <c r="CO7" s="57">
        <v>58.56</v>
      </c>
      <c r="CP7" s="57">
        <v>57.96</v>
      </c>
      <c r="CQ7" s="57">
        <v>56</v>
      </c>
      <c r="CR7" s="57">
        <v>53.39</v>
      </c>
      <c r="CS7" s="57">
        <v>94.09</v>
      </c>
      <c r="CT7" s="57">
        <v>94.5</v>
      </c>
      <c r="CU7" s="57">
        <v>94.69</v>
      </c>
      <c r="CV7" s="57">
        <v>94.82</v>
      </c>
      <c r="CW7" s="57">
        <v>94.97</v>
      </c>
      <c r="CX7" s="57">
        <v>79.42</v>
      </c>
      <c r="CY7" s="57">
        <v>79.2</v>
      </c>
      <c r="CZ7" s="57">
        <v>80.5</v>
      </c>
      <c r="DA7" s="57">
        <v>80.540000000000006</v>
      </c>
      <c r="DB7" s="57">
        <v>80.08</v>
      </c>
      <c r="DC7" s="57">
        <v>76.89</v>
      </c>
      <c r="DD7" s="57">
        <v>59.82</v>
      </c>
      <c r="DE7" s="57">
        <v>61.25</v>
      </c>
      <c r="DF7" s="57">
        <v>62.76</v>
      </c>
      <c r="DG7" s="57">
        <v>64.150000000000006</v>
      </c>
      <c r="DH7" s="57">
        <v>65.430000000000007</v>
      </c>
      <c r="DI7" s="57">
        <v>57.93</v>
      </c>
      <c r="DJ7" s="57">
        <v>58.88</v>
      </c>
      <c r="DK7" s="57">
        <v>59.48</v>
      </c>
      <c r="DL7" s="57">
        <v>60.09</v>
      </c>
      <c r="DM7" s="57">
        <v>60.35</v>
      </c>
      <c r="DN7" s="57">
        <v>59.52</v>
      </c>
      <c r="DO7" s="57">
        <v>42.61</v>
      </c>
      <c r="DP7" s="57">
        <v>44.08</v>
      </c>
      <c r="DQ7" s="57">
        <v>49.85</v>
      </c>
      <c r="DR7" s="57">
        <v>51.44</v>
      </c>
      <c r="DS7" s="57">
        <v>53.08</v>
      </c>
      <c r="DT7" s="57">
        <v>41.79</v>
      </c>
      <c r="DU7" s="57">
        <v>43.44</v>
      </c>
      <c r="DV7" s="57">
        <v>48.09</v>
      </c>
      <c r="DW7" s="57">
        <v>50.93</v>
      </c>
      <c r="DX7" s="57">
        <v>52.07</v>
      </c>
      <c r="DY7" s="57">
        <v>49.06</v>
      </c>
      <c r="DZ7" s="57">
        <v>0</v>
      </c>
      <c r="EA7" s="57">
        <v>0.59</v>
      </c>
      <c r="EB7" s="57">
        <v>0</v>
      </c>
      <c r="EC7" s="57">
        <v>0.19</v>
      </c>
      <c r="ED7" s="57">
        <v>0.15</v>
      </c>
      <c r="EE7" s="57">
        <v>0.32</v>
      </c>
      <c r="EF7" s="57">
        <v>0.21</v>
      </c>
      <c r="EG7" s="57">
        <v>0.13</v>
      </c>
      <c r="EH7" s="57">
        <v>0.22</v>
      </c>
      <c r="EI7" s="57">
        <v>0.5</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101</v>
      </c>
      <c r="C9" s="60" t="s">
        <v>102</v>
      </c>
      <c r="D9" s="60" t="s">
        <v>103</v>
      </c>
      <c r="E9" s="60" t="s">
        <v>104</v>
      </c>
      <c r="F9" s="60" t="s">
        <v>105</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42</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112.36</v>
      </c>
      <c r="V11" s="65">
        <f>IF(U6="-",NA(),U6)</f>
        <v>112.42</v>
      </c>
      <c r="W11" s="65">
        <f>IF(V6="-",NA(),V6)</f>
        <v>112.49</v>
      </c>
      <c r="X11" s="65">
        <f>IF(W6="-",NA(),W6)</f>
        <v>110.96</v>
      </c>
      <c r="Y11" s="65">
        <f>IF(X6="-",NA(),X6)</f>
        <v>112.61</v>
      </c>
      <c r="AE11" s="64" t="s">
        <v>23</v>
      </c>
      <c r="AF11" s="65">
        <f>IF(AE6="-",NA(),AE6)</f>
        <v>0</v>
      </c>
      <c r="AG11" s="65">
        <f>IF(AF6="-",NA(),AF6)</f>
        <v>0</v>
      </c>
      <c r="AH11" s="65">
        <f>IF(AG6="-",NA(),AG6)</f>
        <v>0</v>
      </c>
      <c r="AI11" s="65">
        <f>IF(AH6="-",NA(),AH6)</f>
        <v>0</v>
      </c>
      <c r="AJ11" s="65">
        <f>IF(AI6="-",NA(),AI6)</f>
        <v>0</v>
      </c>
      <c r="AP11" s="64" t="s">
        <v>23</v>
      </c>
      <c r="AQ11" s="65">
        <f>IF(AP6="-",NA(),AP6)</f>
        <v>411.56</v>
      </c>
      <c r="AR11" s="65">
        <f>IF(AQ6="-",NA(),AQ6)</f>
        <v>467.35</v>
      </c>
      <c r="AS11" s="65">
        <f>IF(AR6="-",NA(),AR6)</f>
        <v>628.54</v>
      </c>
      <c r="AT11" s="65">
        <f>IF(AS6="-",NA(),AS6)</f>
        <v>662.65</v>
      </c>
      <c r="AU11" s="65">
        <f>IF(AT6="-",NA(),AT6)</f>
        <v>662.52</v>
      </c>
      <c r="BA11" s="64" t="s">
        <v>23</v>
      </c>
      <c r="BB11" s="65">
        <f>IF(BA6="-",NA(),BA6)</f>
        <v>271.45999999999998</v>
      </c>
      <c r="BC11" s="65">
        <f>IF(BB6="-",NA(),BB6)</f>
        <v>246.17</v>
      </c>
      <c r="BD11" s="65">
        <f>IF(BC6="-",NA(),BC6)</f>
        <v>223.56</v>
      </c>
      <c r="BE11" s="65">
        <f>IF(BD6="-",NA(),BD6)</f>
        <v>203.34</v>
      </c>
      <c r="BF11" s="65">
        <f>IF(BE6="-",NA(),BE6)</f>
        <v>181.62</v>
      </c>
      <c r="BL11" s="64" t="s">
        <v>23</v>
      </c>
      <c r="BM11" s="65">
        <f>IF(BL6="-",NA(),BL6)</f>
        <v>103.9</v>
      </c>
      <c r="BN11" s="65">
        <f>IF(BM6="-",NA(),BM6)</f>
        <v>105.82</v>
      </c>
      <c r="BO11" s="65">
        <f>IF(BN6="-",NA(),BN6)</f>
        <v>106.38</v>
      </c>
      <c r="BP11" s="65">
        <f>IF(BO6="-",NA(),BO6)</f>
        <v>105.59</v>
      </c>
      <c r="BQ11" s="65">
        <f>IF(BP6="-",NA(),BP6)</f>
        <v>106.92</v>
      </c>
      <c r="BW11" s="64" t="s">
        <v>23</v>
      </c>
      <c r="BX11" s="65">
        <f>IF(BW6="-",NA(),BW6)</f>
        <v>25.07</v>
      </c>
      <c r="BY11" s="65">
        <f>IF(BX6="-",NA(),BX6)</f>
        <v>24.58</v>
      </c>
      <c r="BZ11" s="65">
        <f>IF(BY6="-",NA(),BY6)</f>
        <v>24.7</v>
      </c>
      <c r="CA11" s="65">
        <f>IF(BZ6="-",NA(),BZ6)</f>
        <v>24.89</v>
      </c>
      <c r="CB11" s="65">
        <f>IF(CA6="-",NA(),CA6)</f>
        <v>24.61</v>
      </c>
      <c r="CH11" s="64" t="s">
        <v>23</v>
      </c>
      <c r="CI11" s="65">
        <f>IF(CH6="-",NA(),CH6)</f>
        <v>64.62</v>
      </c>
      <c r="CJ11" s="65">
        <f>IF(CI6="-",NA(),CI6)</f>
        <v>66.2</v>
      </c>
      <c r="CK11" s="65">
        <f>IF(CJ6="-",NA(),CJ6)</f>
        <v>67.17</v>
      </c>
      <c r="CL11" s="65">
        <f>IF(CK6="-",NA(),CK6)</f>
        <v>66.7</v>
      </c>
      <c r="CM11" s="65">
        <f>IF(CL6="-",NA(),CL6)</f>
        <v>65.63</v>
      </c>
      <c r="CS11" s="64" t="s">
        <v>23</v>
      </c>
      <c r="CT11" s="65">
        <f>IF(CS6="-",NA(),CS6)</f>
        <v>94.09</v>
      </c>
      <c r="CU11" s="65">
        <f>IF(CT6="-",NA(),CT6)</f>
        <v>94.5</v>
      </c>
      <c r="CV11" s="65">
        <f>IF(CU6="-",NA(),CU6)</f>
        <v>94.69</v>
      </c>
      <c r="CW11" s="65">
        <f>IF(CV6="-",NA(),CV6)</f>
        <v>94.82</v>
      </c>
      <c r="CX11" s="65">
        <f>IF(CW6="-",NA(),CW6)</f>
        <v>94.97</v>
      </c>
      <c r="DD11" s="64" t="s">
        <v>23</v>
      </c>
      <c r="DE11" s="65">
        <f>IF(DD6="-",NA(),DD6)</f>
        <v>59.82</v>
      </c>
      <c r="DF11" s="65">
        <f>IF(DE6="-",NA(),DE6)</f>
        <v>61.25</v>
      </c>
      <c r="DG11" s="65">
        <f>IF(DF6="-",NA(),DF6)</f>
        <v>62.76</v>
      </c>
      <c r="DH11" s="65">
        <f>IF(DG6="-",NA(),DG6)</f>
        <v>64.150000000000006</v>
      </c>
      <c r="DI11" s="65">
        <f>IF(DH6="-",NA(),DH6)</f>
        <v>65.430000000000007</v>
      </c>
      <c r="DO11" s="64" t="s">
        <v>23</v>
      </c>
      <c r="DP11" s="65">
        <f>IF(DO6="-",NA(),DO6)</f>
        <v>42.61</v>
      </c>
      <c r="DQ11" s="65">
        <f>IF(DP6="-",NA(),DP6)</f>
        <v>44.08</v>
      </c>
      <c r="DR11" s="65">
        <f>IF(DQ6="-",NA(),DQ6)</f>
        <v>49.85</v>
      </c>
      <c r="DS11" s="65">
        <f>IF(DR6="-",NA(),DR6)</f>
        <v>51.44</v>
      </c>
      <c r="DT11" s="65">
        <f>IF(DS6="-",NA(),DS6)</f>
        <v>53.08</v>
      </c>
      <c r="DZ11" s="64" t="s">
        <v>23</v>
      </c>
      <c r="EA11" s="65">
        <f>IF(DZ6="-",NA(),DZ6)</f>
        <v>0</v>
      </c>
      <c r="EB11" s="65">
        <f>IF(EA6="-",NA(),EA6)</f>
        <v>0.59</v>
      </c>
      <c r="EC11" s="65">
        <f>IF(EB6="-",NA(),EB6)</f>
        <v>0</v>
      </c>
      <c r="ED11" s="65">
        <f>IF(EC6="-",NA(),EC6)</f>
        <v>0.19</v>
      </c>
      <c r="EE11" s="65">
        <f>IF(ED6="-",NA(),ED6)</f>
        <v>0.15</v>
      </c>
    </row>
    <row r="12" spans="1:140" x14ac:dyDescent="0.15">
      <c r="T12" s="64" t="s">
        <v>24</v>
      </c>
      <c r="U12" s="65">
        <f>IF(Y6="-",NA(),Y6)</f>
        <v>121.58</v>
      </c>
      <c r="V12" s="65">
        <f>IF(Z6="-",NA(),Z6)</f>
        <v>121.19</v>
      </c>
      <c r="W12" s="65">
        <f>IF(AA6="-",NA(),AA6)</f>
        <v>120.32</v>
      </c>
      <c r="X12" s="65">
        <f>IF(AB6="-",NA(),AB6)</f>
        <v>119.89</v>
      </c>
      <c r="Y12" s="65">
        <f>IF(AC6="-",NA(),AC6)</f>
        <v>119.93</v>
      </c>
      <c r="AE12" s="64" t="s">
        <v>24</v>
      </c>
      <c r="AF12" s="65">
        <f>IF(AJ6="-",NA(),AJ6)</f>
        <v>22.44</v>
      </c>
      <c r="AG12" s="65">
        <f t="shared" ref="AG12:AJ12" si="10">IF(AK6="-",NA(),AK6)</f>
        <v>18.82</v>
      </c>
      <c r="AH12" s="65">
        <f t="shared" si="10"/>
        <v>17.88</v>
      </c>
      <c r="AI12" s="65">
        <f t="shared" si="10"/>
        <v>16.670000000000002</v>
      </c>
      <c r="AJ12" s="65">
        <f t="shared" si="10"/>
        <v>9.4700000000000006</v>
      </c>
      <c r="AP12" s="64" t="s">
        <v>24</v>
      </c>
      <c r="AQ12" s="65">
        <f>IF(AU6="-",NA(),AU6)</f>
        <v>345.05</v>
      </c>
      <c r="AR12" s="65">
        <f t="shared" ref="AR12:AU12" si="11">IF(AV6="-",NA(),AV6)</f>
        <v>379.14</v>
      </c>
      <c r="AS12" s="65">
        <f t="shared" si="11"/>
        <v>394.58</v>
      </c>
      <c r="AT12" s="65">
        <f t="shared" si="11"/>
        <v>368.36</v>
      </c>
      <c r="AU12" s="65">
        <f t="shared" si="11"/>
        <v>380.84</v>
      </c>
      <c r="BA12" s="64" t="s">
        <v>24</v>
      </c>
      <c r="BB12" s="65">
        <f>IF(BF6="-",NA(),BF6)</f>
        <v>255.89</v>
      </c>
      <c r="BC12" s="65">
        <f t="shared" ref="BC12:BF12" si="12">IF(BG6="-",NA(),BG6)</f>
        <v>242.57</v>
      </c>
      <c r="BD12" s="65">
        <f t="shared" si="12"/>
        <v>235.79</v>
      </c>
      <c r="BE12" s="65">
        <f t="shared" si="12"/>
        <v>227.51</v>
      </c>
      <c r="BF12" s="65">
        <f t="shared" si="12"/>
        <v>225.72</v>
      </c>
      <c r="BL12" s="64" t="s">
        <v>24</v>
      </c>
      <c r="BM12" s="65">
        <f>IF(BQ6="-",NA(),BQ6)</f>
        <v>118.99</v>
      </c>
      <c r="BN12" s="65">
        <f t="shared" ref="BN12:BQ12" si="13">IF(BR6="-",NA(),BR6)</f>
        <v>119.17</v>
      </c>
      <c r="BO12" s="65">
        <f t="shared" si="13"/>
        <v>117.72</v>
      </c>
      <c r="BP12" s="65">
        <f t="shared" si="13"/>
        <v>117.69</v>
      </c>
      <c r="BQ12" s="65">
        <f t="shared" si="13"/>
        <v>116.75</v>
      </c>
      <c r="BW12" s="64" t="s">
        <v>24</v>
      </c>
      <c r="BX12" s="65">
        <f>IF(CB6="-",NA(),CB6)</f>
        <v>16.850000000000001</v>
      </c>
      <c r="BY12" s="65">
        <f t="shared" ref="BY12:CB12" si="14">IF(CC6="-",NA(),CC6)</f>
        <v>16.8</v>
      </c>
      <c r="BZ12" s="65">
        <f t="shared" si="14"/>
        <v>17.03</v>
      </c>
      <c r="CA12" s="65">
        <f t="shared" si="14"/>
        <v>17.07</v>
      </c>
      <c r="CB12" s="65">
        <f t="shared" si="14"/>
        <v>17.22</v>
      </c>
      <c r="CH12" s="64" t="s">
        <v>24</v>
      </c>
      <c r="CI12" s="65">
        <f>IF(CM6="-",NA(),CM6)</f>
        <v>57.55</v>
      </c>
      <c r="CJ12" s="65">
        <f t="shared" ref="CJ12:CM12" si="15">IF(CN6="-",NA(),CN6)</f>
        <v>57.69</v>
      </c>
      <c r="CK12" s="65">
        <f t="shared" si="15"/>
        <v>58.56</v>
      </c>
      <c r="CL12" s="65">
        <f t="shared" si="15"/>
        <v>57.96</v>
      </c>
      <c r="CM12" s="65">
        <f t="shared" si="15"/>
        <v>56</v>
      </c>
      <c r="CS12" s="64" t="s">
        <v>24</v>
      </c>
      <c r="CT12" s="65">
        <f>IF(CX6="-",NA(),CX6)</f>
        <v>79.42</v>
      </c>
      <c r="CU12" s="65">
        <f t="shared" ref="CU12:CX12" si="16">IF(CY6="-",NA(),CY6)</f>
        <v>79.2</v>
      </c>
      <c r="CV12" s="65">
        <f t="shared" si="16"/>
        <v>80.5</v>
      </c>
      <c r="CW12" s="65">
        <f t="shared" si="16"/>
        <v>80.540000000000006</v>
      </c>
      <c r="CX12" s="65">
        <f t="shared" si="16"/>
        <v>80.08</v>
      </c>
      <c r="DD12" s="64" t="s">
        <v>24</v>
      </c>
      <c r="DE12" s="65">
        <f>IF(DI6="-",NA(),DI6)</f>
        <v>57.93</v>
      </c>
      <c r="DF12" s="65">
        <f t="shared" ref="DF12:DI12" si="17">IF(DJ6="-",NA(),DJ6)</f>
        <v>58.88</v>
      </c>
      <c r="DG12" s="65">
        <f t="shared" si="17"/>
        <v>59.48</v>
      </c>
      <c r="DH12" s="65">
        <f t="shared" si="17"/>
        <v>60.09</v>
      </c>
      <c r="DI12" s="65">
        <f t="shared" si="17"/>
        <v>60.35</v>
      </c>
      <c r="DO12" s="64" t="s">
        <v>24</v>
      </c>
      <c r="DP12" s="65">
        <f>IF(DT6="-",NA(),DT6)</f>
        <v>41.79</v>
      </c>
      <c r="DQ12" s="65">
        <f t="shared" ref="DQ12:DT12" si="18">IF(DU6="-",NA(),DU6)</f>
        <v>43.44</v>
      </c>
      <c r="DR12" s="65">
        <f t="shared" si="18"/>
        <v>48.09</v>
      </c>
      <c r="DS12" s="65">
        <f t="shared" si="18"/>
        <v>50.93</v>
      </c>
      <c r="DT12" s="65">
        <f t="shared" si="18"/>
        <v>52.07</v>
      </c>
      <c r="DZ12" s="64" t="s">
        <v>24</v>
      </c>
      <c r="EA12" s="65">
        <f>IF(EE6="-",NA(),EE6)</f>
        <v>0.32</v>
      </c>
      <c r="EB12" s="65">
        <f t="shared" ref="EB12:EE12" si="19">IF(EF6="-",NA(),EF6)</f>
        <v>0.21</v>
      </c>
      <c r="EC12" s="65">
        <f t="shared" si="19"/>
        <v>0.13</v>
      </c>
      <c r="ED12" s="65">
        <f t="shared" si="19"/>
        <v>0.22</v>
      </c>
      <c r="EE12" s="65">
        <f t="shared" si="19"/>
        <v>0.5</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2022-01-11T10:04:19Z</cp:lastPrinted>
  <dcterms:created xsi:type="dcterms:W3CDTF">2021-12-03T08:59:02Z</dcterms:created>
  <dcterms:modified xsi:type="dcterms:W3CDTF">2022-01-13T08:36:49Z</dcterms:modified>
  <cp:category/>
</cp:coreProperties>
</file>