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34010_経営管理課$\02_室班フォルダ\財務室\00経理\02○決算状況調査(決算統計)[担当者用]\03年度報告(令和2年度分)☆\30経営比較分析表\05財政藤原氏修正\05案\"/>
    </mc:Choice>
  </mc:AlternateContent>
  <workbookProtection workbookAlgorithmName="SHA-512" workbookHashValue="tWvQcJFkpxZ25TFaB0CZEKDOnaKPSfb9WikZQKd0FO16lmYDGTWEJljNk0BVIH0IzEsXYjLOf4rSramCitQ2hA==" workbookSaltValue="yIOc4b1e6Emc5KigkwYJr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CN8" i="4"/>
  <c r="AU8" i="4"/>
  <c r="B8" i="4"/>
  <c r="IZ54" i="4" l="1"/>
  <c r="IZ32" i="4"/>
  <c r="BX32" i="4"/>
  <c r="HM78" i="4"/>
  <c r="CS78" i="4"/>
  <c r="BX54" i="4"/>
  <c r="MN54" i="4"/>
  <c r="MN32" i="4"/>
  <c r="MH78" i="4"/>
  <c r="FL54" i="4"/>
  <c r="FL32" i="4"/>
  <c r="C11" i="5"/>
  <c r="D11" i="5"/>
  <c r="E11" i="5"/>
  <c r="B11" i="5"/>
  <c r="IK32" i="4" l="1"/>
  <c r="EW54" i="4"/>
  <c r="LO78" i="4"/>
  <c r="IK54" i="4"/>
  <c r="GT78" i="4"/>
  <c r="EW32" i="4"/>
  <c r="BZ78" i="4"/>
  <c r="BI54" i="4"/>
  <c r="BI32" i="4"/>
  <c r="LY54" i="4"/>
  <c r="LY32" i="4"/>
  <c r="DS32" i="4"/>
  <c r="AE32" i="4"/>
  <c r="KU32" i="4"/>
  <c r="AN78" i="4"/>
  <c r="KU54" i="4"/>
  <c r="KC78" i="4"/>
  <c r="HG54" i="4"/>
  <c r="HG32" i="4"/>
  <c r="FH78" i="4"/>
  <c r="DS54" i="4"/>
  <c r="AE54" i="4"/>
  <c r="P54" i="4"/>
  <c r="EO78" i="4"/>
  <c r="DD54" i="4"/>
  <c r="U78" i="4"/>
  <c r="KF54" i="4"/>
  <c r="KF32" i="4"/>
  <c r="JJ78" i="4"/>
  <c r="GR54" i="4"/>
  <c r="GR32" i="4"/>
  <c r="DD32" i="4"/>
  <c r="P32" i="4"/>
  <c r="BG78" i="4"/>
  <c r="LJ54" i="4"/>
  <c r="HV32" i="4"/>
  <c r="KV78" i="4"/>
  <c r="HV54" i="4"/>
  <c r="GA78" i="4"/>
  <c r="EH54" i="4"/>
  <c r="EH32" i="4"/>
  <c r="AT54" i="4"/>
  <c r="AT32" i="4"/>
  <c r="LJ32" i="4"/>
</calcChain>
</file>

<file path=xl/sharedStrings.xml><?xml version="1.0" encoding="utf-8"?>
<sst xmlns="http://schemas.openxmlformats.org/spreadsheetml/2006/main" count="326" uniqueCount="192">
  <si>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</si>
  <si>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</si>
  <si>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</si>
  <si>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</si>
  <si>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</si>
  <si>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</si>
  <si>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</si>
  <si>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</si>
  <si>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</si>
  <si>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</si>
  <si>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</si>
  <si>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</si>
  <si>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</si>
  <si>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</si>
  <si>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</si>
  <si>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</si>
  <si>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</si>
  <si>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</si>
  <si>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</si>
  <si>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</si>
  <si>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</si>
  <si>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</si>
  <si>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</si>
  <si>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</si>
  <si>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</si>
  <si>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</si>
  <si>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</si>
  <si>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</si>
  <si>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</si>
  <si>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</si>
  <si>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</si>
  <si>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</si>
  <si>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</si>
  <si>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</si>
  <si>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</si>
  <si>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</si>
  <si>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</si>
  <si>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</si>
  <si>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</si>
  <si>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</si>
  <si>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</si>
  <si>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</si>
  <si>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</si>
  <si>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</si>
  <si>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</si>
  <si>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</si>
  <si>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</si>
  <si>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</si>
  <si>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</si>
  <si>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</si>
  <si>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</si>
  <si>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</si>
  <si>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</si>
  <si>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</si>
  <si>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</si>
  <si>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</si>
  <si>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</si>
  <si>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</si>
  <si>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</si>
  <si>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</si>
  <si>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</si>
  <si>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</si>
  <si>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</si>
  <si>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</si>
  <si>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</si>
  <si>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</si>
  <si>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</si>
  <si>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</si>
  <si>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</si>
  <si>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</si>
  <si>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</si>
  <si>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</si>
  <si>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</si>
  <si>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</si>
  <si>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</si>
  <si>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</si>
  <si>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</si>
  <si>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</si>
  <si>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</si>
  <si>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</si>
  <si>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</si>
  <si>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</si>
  <si>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</si>
  <si>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</si>
  <si>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</si>
  <si>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</si>
  <si>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</si>
  <si>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</si>
  <si>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</si>
  <si>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</si>
  <si>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</si>
  <si>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</si>
  <si>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</si>
  <si>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</si>
  <si>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</si>
  <si>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</si>
  <si>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</si>
  <si>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</si>
  <si>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</si>
  <si>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</si>
  <si>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</si>
  <si>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</si>
  <si>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</si>
  <si>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</si>
  <si>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</si>
  <si>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</si>
  <si>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</si>
  <si>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</si>
  <si>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</si>
  <si>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</si>
  <si>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</si>
  <si>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</si>
  <si>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</si>
  <si>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</si>
  <si>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</si>
  <si>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</si>
  <si>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</si>
  <si>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</si>
  <si>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</si>
  <si>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</si>
  <si>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</si>
  <si>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</si>
  <si>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</si>
  <si>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</si>
  <si>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</si>
  <si>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</si>
  <si>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</si>
  <si>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</si>
  <si>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</si>
  <si>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</si>
  <si>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</si>
  <si>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</si>
  <si>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</si>
  <si>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</si>
  <si>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</si>
  <si>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</si>
  <si>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</si>
  <si>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</si>
  <si>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</si>
  <si>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</si>
  <si>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</si>
  <si>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</si>
  <si>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</si>
  <si>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</si>
  <si>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</si>
  <si>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</si>
  <si>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</si>
  <si>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</si>
  <si>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</si>
  <si>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</si>
  <si>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</si>
  <si>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</si>
  <si>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</si>
  <si>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</si>
  <si>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</si>
  <si>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</si>
  <si>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</si>
  <si>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</si>
  <si>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</si>
  <si>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</si>
  <si>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</si>
  <si>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</si>
  <si>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</si>
  <si>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当該値(N-2)</t>
    <phoneticPr fontId="5"/>
  </si>
  <si>
    <t>当該値(N-3)</t>
    <phoneticPr fontId="5"/>
  </si>
  <si>
    <t>当該値(N-2)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</si>
  <si>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</si>
  <si>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</si>
  <si>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</si>
  <si>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</si>
  <si>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</si>
  <si>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千葉県</t>
  </si>
  <si>
    <t>救急医療センター</t>
  </si>
  <si>
    <t>条例全部</t>
  </si>
  <si>
    <t>病院事業</t>
  </si>
  <si>
    <t>一般病院</t>
  </si>
  <si>
    <t>100床以上～200床未満</t>
  </si>
  <si>
    <t>自治体職員</t>
  </si>
  <si>
    <t>直営</t>
  </si>
  <si>
    <t>I 訓</t>
  </si>
  <si>
    <t>救 臨 災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</si>
  <si>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</si>
  <si>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</si>
  <si>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</si>
  <si>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</si>
  <si>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</si>
  <si>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</si>
  <si>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</si>
  <si>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千葉県救急医療センターは、昭和55年に開設された千葉県全域を対象とする第3次救急医療施設であり、本県唯一の高度救命救急センターである。また、全国にも数少ない独立型の救命救急センターである。
　内科・外科各分野の専門医が救急医療に特化した形で、24時間365日体制で勤務し、心筋梗塞、脳卒中、大動脈疾患、重症多発外傷、急性腹症等の重症救急患者の治療に当たっている。</t>
    <phoneticPr fontId="5"/>
  </si>
  <si>
    <t>①経常収支比率、②医業収支比率、④病床利用率、⑤入院患者１人１日当たり収益、⑥外来患者１人１日当たり収益の各指標は、平均値と比較して、良好な状況である。
　特に、⑤入院患者１人１日当たり収益からは、
収益性が高いことが見て取れる。これは、当施設
が、第３次救急医療施設として、重症救急患者の
治療に当たっていることが要因である。
　一方で費用面では、高度医療に当たっているこ
とから、⑧材料費対医業収益比率が平均値と比較して高い傾向にある。</t>
    <phoneticPr fontId="5"/>
  </si>
  <si>
    <t xml:space="preserve"> 「経営の健全性・効率性」については、平均と
比較して良好な状況にあるが、引き続き、高度医
療を担いながら、収益・費用の改善を図ってい
く。
　「老朽化」への対策については、近隣の県立病
院である千葉県精神科医療センターとの一体的整備を進めていく。</t>
    <phoneticPr fontId="5"/>
  </si>
  <si>
    <t xml:space="preserve"> 当施設は、建設後41年が経過し老朽化・狭隘
化が進んでいる。
　指標面からも、「有形固定資産減価償却率」は
平均値より高く、老朽化の進行が窺える。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</si>
</sst>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75.2</c:v>
                </c:pt>
                <c:pt idx="1">
                  <c:v>77.5</c:v>
                </c:pt>
                <c:pt idx="2">
                  <c:v>77</c:v>
                </c:pt>
                <c:pt idx="3">
                  <c:v>75.900000000000006</c:v>
                </c:pt>
                <c:pt idx="4">
                  <c:v>68.5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9-495D-9AB1-410DDA2AB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69.7</c:v>
                </c:pt>
                <c:pt idx="2">
                  <c:v>70.099999999999994</c:v>
                </c:pt>
                <c:pt idx="3">
                  <c:v>70.400000000000006</c:v>
                </c:pt>
                <c:pt idx="4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9-495D-9AB1-410DDA2AB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19014</c:v>
                </c:pt>
                <c:pt idx="1">
                  <c:v>19609</c:v>
                </c:pt>
                <c:pt idx="2">
                  <c:v>17918</c:v>
                </c:pt>
                <c:pt idx="3">
                  <c:v>17762</c:v>
                </c:pt>
                <c:pt idx="4">
                  <c:v>17840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7-465E-BE85-0E53FAD68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9976</c:v>
                </c:pt>
                <c:pt idx="1">
                  <c:v>10130</c:v>
                </c:pt>
                <c:pt idx="2">
                  <c:v>10244</c:v>
                </c:pt>
                <c:pt idx="3">
                  <c:v>10602</c:v>
                </c:pt>
                <c:pt idx="4">
                  <c:v>11234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7-465E-BE85-0E53FAD68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102200</c:v>
                </c:pt>
                <c:pt idx="1">
                  <c:v>106016</c:v>
                </c:pt>
                <c:pt idx="2">
                  <c:v>106836</c:v>
                </c:pt>
                <c:pt idx="3">
                  <c:v>106412</c:v>
                </c:pt>
                <c:pt idx="4">
                  <c:v>117335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C-4B96-8FEA-F4B1868B0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33492</c:v>
                </c:pt>
                <c:pt idx="1">
                  <c:v>34136</c:v>
                </c:pt>
                <c:pt idx="2">
                  <c:v>34924</c:v>
                </c:pt>
                <c:pt idx="3">
                  <c:v>35788</c:v>
                </c:pt>
                <c:pt idx="4">
                  <c:v>37855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C-4B96-8FEA-F4B1868B0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3-4D68-A73A-91C089DD8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119.5</c:v>
                </c:pt>
                <c:pt idx="1">
                  <c:v>116.9</c:v>
                </c:pt>
                <c:pt idx="2">
                  <c:v>117.1</c:v>
                </c:pt>
                <c:pt idx="3">
                  <c:v>120.5</c:v>
                </c:pt>
                <c:pt idx="4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3-4D68-A73A-91C089DD8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89.7</c:v>
                </c:pt>
                <c:pt idx="1">
                  <c:v>97.1</c:v>
                </c:pt>
                <c:pt idx="2">
                  <c:v>100.3</c:v>
                </c:pt>
                <c:pt idx="3">
                  <c:v>102.1</c:v>
                </c:pt>
                <c:pt idx="4">
                  <c:v>99.4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B-4EAB-893F-425B16AF9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83.9</c:v>
                </c:pt>
                <c:pt idx="2">
                  <c:v>84</c:v>
                </c:pt>
                <c:pt idx="3">
                  <c:v>84.3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B-4EAB-893F-425B16AF9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93.3</c:v>
                </c:pt>
                <c:pt idx="1">
                  <c:v>100.1</c:v>
                </c:pt>
                <c:pt idx="2">
                  <c:v>104</c:v>
                </c:pt>
                <c:pt idx="3">
                  <c:v>104</c:v>
                </c:pt>
                <c:pt idx="4">
                  <c:v>107.3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6-4688-9812-A6E05199C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96.6</c:v>
                </c:pt>
                <c:pt idx="2">
                  <c:v>97.2</c:v>
                </c:pt>
                <c:pt idx="3">
                  <c:v>96.9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6-4688-9812-A6E05199C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61.9</c:v>
                </c:pt>
                <c:pt idx="1">
                  <c:v>64</c:v>
                </c:pt>
                <c:pt idx="2">
                  <c:v>66.099999999999994</c:v>
                </c:pt>
                <c:pt idx="3">
                  <c:v>67.599999999999994</c:v>
                </c:pt>
                <c:pt idx="4">
                  <c:v>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C-42CE-85B1-7EA48504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53.5</c:v>
                </c:pt>
                <c:pt idx="2">
                  <c:v>54.1</c:v>
                </c:pt>
                <c:pt idx="3">
                  <c:v>54.6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C-42CE-85B1-7EA48504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70.8</c:v>
                </c:pt>
                <c:pt idx="2">
                  <c:v>74.599999999999994</c:v>
                </c:pt>
                <c:pt idx="3">
                  <c:v>75.5</c:v>
                </c:pt>
                <c:pt idx="4">
                  <c:v>76.599999999999994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B-4230-AEB1-BF849A864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71.3</c:v>
                </c:pt>
                <c:pt idx="2">
                  <c:v>71.400000000000006</c:v>
                </c:pt>
                <c:pt idx="3">
                  <c:v>71.7</c:v>
                </c:pt>
                <c:pt idx="4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B-4230-AEB1-BF849A864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69904770</c:v>
                </c:pt>
                <c:pt idx="1">
                  <c:v>70027900</c:v>
                </c:pt>
                <c:pt idx="2">
                  <c:v>71311450</c:v>
                </c:pt>
                <c:pt idx="3">
                  <c:v>70995570</c:v>
                </c:pt>
                <c:pt idx="4">
                  <c:v>71377650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2-426B-B97A-282269DEC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37752628</c:v>
                </c:pt>
                <c:pt idx="1">
                  <c:v>39094598</c:v>
                </c:pt>
                <c:pt idx="2">
                  <c:v>40683727</c:v>
                </c:pt>
                <c:pt idx="3">
                  <c:v>41891213</c:v>
                </c:pt>
                <c:pt idx="4">
                  <c:v>42806727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2-426B-B97A-282269DEC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20.399999999999999</c:v>
                </c:pt>
                <c:pt idx="1">
                  <c:v>20.2</c:v>
                </c:pt>
                <c:pt idx="2">
                  <c:v>19.8</c:v>
                </c:pt>
                <c:pt idx="3">
                  <c:v>18.8</c:v>
                </c:pt>
                <c:pt idx="4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5-41D5-98B1-1A8E5EE3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18.7</c:v>
                </c:pt>
                <c:pt idx="1">
                  <c:v>18.3</c:v>
                </c:pt>
                <c:pt idx="2">
                  <c:v>17.7</c:v>
                </c:pt>
                <c:pt idx="3">
                  <c:v>17.5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D5-98B1-1A8E5EE3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62.4</c:v>
                </c:pt>
                <c:pt idx="2">
                  <c:v>59.7</c:v>
                </c:pt>
                <c:pt idx="3">
                  <c:v>60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F-49E2-A185-2E20BEAB3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63.4</c:v>
                </c:pt>
                <c:pt idx="2">
                  <c:v>63.7</c:v>
                </c:pt>
                <c:pt idx="3">
                  <c:v>63.3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F-49E2-A185-2E20BEAB3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47" zoomScaleNormal="100" zoomScaleSheetLayoutView="70" workbookViewId="0">
      <selection activeCell="NJ54" sqref="NJ54:NX6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千葉県　救急医療センター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100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12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I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災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データ!AD6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100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6322897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11204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非該当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７：１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100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100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39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188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93.3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100.1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104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104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107.3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89.7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97.1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100.3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102.1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99.4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75.2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77.5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77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75.900000000000006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68.5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96.7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96.6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97.2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96.9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100.6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84.2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83.9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84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84.3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80.7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119.5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116.9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117.1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120.5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124.2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69.8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69.7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70.099999999999994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70.400000000000006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65.8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189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191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38">
        <f>データ!CA7</f>
        <v>102200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データ!CB7</f>
        <v>106016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データ!CC7</f>
        <v>106836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データ!CD7</f>
        <v>106412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データ!CE7</f>
        <v>117335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データ!CL7</f>
        <v>19014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データ!CM7</f>
        <v>19609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データ!CN7</f>
        <v>17918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データ!CO7</f>
        <v>17762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データ!CP7</f>
        <v>17840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69.099999999999994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62.4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59.7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60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62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20.399999999999999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20.2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19.8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18.8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19.2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データ!CF7</f>
        <v>33492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データ!CG7</f>
        <v>34136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データ!CH7</f>
        <v>34924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データ!CI7</f>
        <v>35788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データ!CJ7</f>
        <v>37855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データ!CQ7</f>
        <v>9976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データ!CR7</f>
        <v>10130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データ!CS7</f>
        <v>10244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データ!CT7</f>
        <v>10602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データ!CU7</f>
        <v>11234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63.4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63.4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63.7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63.3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68.5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18.7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18.3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17.7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17.5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17.5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190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H28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H29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H30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R01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R02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H28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H29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H30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R01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R02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H28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H29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H30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R01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R02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57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データ!DS7</f>
        <v>61.9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データ!DT7</f>
        <v>64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データ!DU7</f>
        <v>66.099999999999994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データ!DV7</f>
        <v>67.599999999999994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データ!DW7</f>
        <v>69.3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57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データ!ED7</f>
        <v>68.3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データ!EE7</f>
        <v>70.8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データ!EF7</f>
        <v>74.599999999999994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データ!EG7</f>
        <v>75.5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データ!EH7</f>
        <v>76.599999999999994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57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データ!EO7</f>
        <v>69904770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データ!EP7</f>
        <v>70027900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データ!EQ7</f>
        <v>71311450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データ!ER7</f>
        <v>70995570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データ!ES7</f>
        <v>71377650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59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データ!DX7</f>
        <v>52.5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データ!DY7</f>
        <v>53.5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データ!DZ7</f>
        <v>54.1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データ!EA7</f>
        <v>54.6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データ!EB7</f>
        <v>56.9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59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データ!EI7</f>
        <v>69.7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データ!EJ7</f>
        <v>71.3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データ!EK7</f>
        <v>71.400000000000006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データ!EL7</f>
        <v>71.7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データ!EM7</f>
        <v>72.900000000000006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59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データ!ET7</f>
        <v>37752628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データ!EU7</f>
        <v>39094598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データ!EV7</f>
        <v>40683727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データ!EW7</f>
        <v>41891213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データ!EX7</f>
        <v>42806727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FipCsCASn7xgsSIuSLYHTDQvvK3YaI1WbN8kVcbvtxVhi0IHCXY+nfn/anG6mo7WuZ/2crPSeE+4y51yo1zWow==" saltValue="8HJE74yObxKF5ykc6wtANw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8" t="s">
        <v>107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4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4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8" t="s">
        <v>110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4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8" t="s">
        <v>115</v>
      </c>
      <c r="DT4" s="159"/>
      <c r="DU4" s="159"/>
      <c r="DV4" s="159"/>
      <c r="DW4" s="159"/>
      <c r="DX4" s="159"/>
      <c r="DY4" s="159"/>
      <c r="DZ4" s="159"/>
      <c r="EA4" s="159"/>
      <c r="EB4" s="159"/>
      <c r="EC4" s="160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153</v>
      </c>
      <c r="AU5" s="62" t="s">
        <v>143</v>
      </c>
      <c r="AV5" s="62" t="s">
        <v>154</v>
      </c>
      <c r="AW5" s="62" t="s">
        <v>155</v>
      </c>
      <c r="AX5" s="62" t="s">
        <v>156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153</v>
      </c>
      <c r="BF5" s="62" t="s">
        <v>143</v>
      </c>
      <c r="BG5" s="62" t="s">
        <v>144</v>
      </c>
      <c r="BH5" s="62" t="s">
        <v>157</v>
      </c>
      <c r="BI5" s="62" t="s">
        <v>158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159</v>
      </c>
      <c r="BQ5" s="62" t="s">
        <v>160</v>
      </c>
      <c r="BR5" s="62" t="s">
        <v>154</v>
      </c>
      <c r="BS5" s="62" t="s">
        <v>161</v>
      </c>
      <c r="BT5" s="62" t="s">
        <v>156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153</v>
      </c>
      <c r="CB5" s="62" t="s">
        <v>160</v>
      </c>
      <c r="CC5" s="62" t="s">
        <v>154</v>
      </c>
      <c r="CD5" s="62" t="s">
        <v>145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162</v>
      </c>
      <c r="CM5" s="62" t="s">
        <v>143</v>
      </c>
      <c r="CN5" s="62" t="s">
        <v>163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153</v>
      </c>
      <c r="CX5" s="62" t="s">
        <v>164</v>
      </c>
      <c r="CY5" s="62" t="s">
        <v>165</v>
      </c>
      <c r="CZ5" s="62" t="s">
        <v>145</v>
      </c>
      <c r="DA5" s="62" t="s">
        <v>156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153</v>
      </c>
      <c r="DI5" s="62" t="s">
        <v>143</v>
      </c>
      <c r="DJ5" s="62" t="s">
        <v>144</v>
      </c>
      <c r="DK5" s="62" t="s">
        <v>145</v>
      </c>
      <c r="DL5" s="62" t="s">
        <v>156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159</v>
      </c>
      <c r="DT5" s="62" t="s">
        <v>143</v>
      </c>
      <c r="DU5" s="62" t="s">
        <v>163</v>
      </c>
      <c r="DV5" s="62" t="s">
        <v>157</v>
      </c>
      <c r="DW5" s="62" t="s">
        <v>156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153</v>
      </c>
      <c r="EE5" s="62" t="s">
        <v>143</v>
      </c>
      <c r="EF5" s="62" t="s">
        <v>163</v>
      </c>
      <c r="EG5" s="62" t="s">
        <v>157</v>
      </c>
      <c r="EH5" s="62" t="s">
        <v>166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167</v>
      </c>
      <c r="EO5" s="62" t="s">
        <v>153</v>
      </c>
      <c r="EP5" s="62" t="s">
        <v>168</v>
      </c>
      <c r="EQ5" s="62" t="s">
        <v>163</v>
      </c>
      <c r="ER5" s="62" t="s">
        <v>157</v>
      </c>
      <c r="ES5" s="62" t="s">
        <v>156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169</v>
      </c>
      <c r="B6" s="63">
        <f>B8</f>
        <v>2020</v>
      </c>
      <c r="C6" s="63">
        <f t="shared" ref="C6:M6" si="2">C8</f>
        <v>120006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6</v>
      </c>
      <c r="H6" s="155" t="str">
        <f>IF(H8&lt;&gt;I8,H8,"")&amp;IF(I8&lt;&gt;J8,I8,"")&amp;"　"&amp;J8</f>
        <v>千葉県　救急医療センター</v>
      </c>
      <c r="I6" s="156"/>
      <c r="J6" s="157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自治体職員</v>
      </c>
      <c r="P6" s="63" t="str">
        <f>P8</f>
        <v>直営</v>
      </c>
      <c r="Q6" s="64">
        <f t="shared" ref="Q6:AH6" si="3">Q8</f>
        <v>12</v>
      </c>
      <c r="R6" s="63" t="str">
        <f t="shared" si="3"/>
        <v>-</v>
      </c>
      <c r="S6" s="63" t="str">
        <f t="shared" si="3"/>
        <v>I 訓</v>
      </c>
      <c r="T6" s="63" t="str">
        <f t="shared" si="3"/>
        <v>救 臨 災</v>
      </c>
      <c r="U6" s="64">
        <f>U8</f>
        <v>6322897</v>
      </c>
      <c r="V6" s="64">
        <f>V8</f>
        <v>11204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７：１</v>
      </c>
      <c r="Z6" s="64">
        <f t="shared" si="3"/>
        <v>100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100</v>
      </c>
      <c r="AF6" s="64">
        <f t="shared" si="3"/>
        <v>100</v>
      </c>
      <c r="AG6" s="64" t="str">
        <f t="shared" si="3"/>
        <v>-</v>
      </c>
      <c r="AH6" s="64">
        <f t="shared" si="3"/>
        <v>100</v>
      </c>
      <c r="AI6" s="65">
        <f>IF(AI8="-",NA(),AI8)</f>
        <v>93.3</v>
      </c>
      <c r="AJ6" s="65">
        <f t="shared" ref="AJ6:AR6" si="5">IF(AJ8="-",NA(),AJ8)</f>
        <v>100.1</v>
      </c>
      <c r="AK6" s="65">
        <f t="shared" si="5"/>
        <v>104</v>
      </c>
      <c r="AL6" s="65">
        <f t="shared" si="5"/>
        <v>104</v>
      </c>
      <c r="AM6" s="65">
        <f t="shared" si="5"/>
        <v>107.3</v>
      </c>
      <c r="AN6" s="65">
        <f t="shared" si="5"/>
        <v>96.7</v>
      </c>
      <c r="AO6" s="65">
        <f t="shared" si="5"/>
        <v>96.6</v>
      </c>
      <c r="AP6" s="65">
        <f t="shared" si="5"/>
        <v>97.2</v>
      </c>
      <c r="AQ6" s="65">
        <f t="shared" si="5"/>
        <v>96.9</v>
      </c>
      <c r="AR6" s="65">
        <f t="shared" si="5"/>
        <v>100.6</v>
      </c>
      <c r="AS6" s="65" t="str">
        <f>IF(AS8="-","【-】","【"&amp;SUBSTITUTE(TEXT(AS8,"#,##0.0"),"-","△")&amp;"】")</f>
        <v>【102.5】</v>
      </c>
      <c r="AT6" s="65">
        <f>IF(AT8="-",NA(),AT8)</f>
        <v>89.7</v>
      </c>
      <c r="AU6" s="65">
        <f t="shared" ref="AU6:BC6" si="6">IF(AU8="-",NA(),AU8)</f>
        <v>97.1</v>
      </c>
      <c r="AV6" s="65">
        <f t="shared" si="6"/>
        <v>100.3</v>
      </c>
      <c r="AW6" s="65">
        <f t="shared" si="6"/>
        <v>102.1</v>
      </c>
      <c r="AX6" s="65">
        <f t="shared" si="6"/>
        <v>99.4</v>
      </c>
      <c r="AY6" s="65">
        <f t="shared" si="6"/>
        <v>84.2</v>
      </c>
      <c r="AZ6" s="65">
        <f t="shared" si="6"/>
        <v>83.9</v>
      </c>
      <c r="BA6" s="65">
        <f t="shared" si="6"/>
        <v>84</v>
      </c>
      <c r="BB6" s="65">
        <f t="shared" si="6"/>
        <v>84.3</v>
      </c>
      <c r="BC6" s="65">
        <f t="shared" si="6"/>
        <v>80.7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119.5</v>
      </c>
      <c r="BK6" s="65">
        <f t="shared" si="7"/>
        <v>116.9</v>
      </c>
      <c r="BL6" s="65">
        <f t="shared" si="7"/>
        <v>117.1</v>
      </c>
      <c r="BM6" s="65">
        <f t="shared" si="7"/>
        <v>120.5</v>
      </c>
      <c r="BN6" s="65">
        <f t="shared" si="7"/>
        <v>124.2</v>
      </c>
      <c r="BO6" s="65" t="str">
        <f>IF(BO8="-","【-】","【"&amp;SUBSTITUTE(TEXT(BO8,"#,##0.0"),"-","△")&amp;"】")</f>
        <v>【69.3】</v>
      </c>
      <c r="BP6" s="65">
        <f>IF(BP8="-",NA(),BP8)</f>
        <v>75.2</v>
      </c>
      <c r="BQ6" s="65">
        <f t="shared" ref="BQ6:BY6" si="8">IF(BQ8="-",NA(),BQ8)</f>
        <v>77.5</v>
      </c>
      <c r="BR6" s="65">
        <f t="shared" si="8"/>
        <v>77</v>
      </c>
      <c r="BS6" s="65">
        <f t="shared" si="8"/>
        <v>75.900000000000006</v>
      </c>
      <c r="BT6" s="65">
        <f t="shared" si="8"/>
        <v>68.5</v>
      </c>
      <c r="BU6" s="65">
        <f t="shared" si="8"/>
        <v>69.8</v>
      </c>
      <c r="BV6" s="65">
        <f t="shared" si="8"/>
        <v>69.7</v>
      </c>
      <c r="BW6" s="65">
        <f t="shared" si="8"/>
        <v>70.099999999999994</v>
      </c>
      <c r="BX6" s="65">
        <f t="shared" si="8"/>
        <v>70.400000000000006</v>
      </c>
      <c r="BY6" s="65">
        <f t="shared" si="8"/>
        <v>65.8</v>
      </c>
      <c r="BZ6" s="65" t="str">
        <f>IF(BZ8="-","【-】","【"&amp;SUBSTITUTE(TEXT(BZ8,"#,##0.0"),"-","△")&amp;"】")</f>
        <v>【67.2】</v>
      </c>
      <c r="CA6" s="66">
        <f>IF(CA8="-",NA(),CA8)</f>
        <v>102200</v>
      </c>
      <c r="CB6" s="66">
        <f t="shared" ref="CB6:CJ6" si="9">IF(CB8="-",NA(),CB8)</f>
        <v>106016</v>
      </c>
      <c r="CC6" s="66">
        <f t="shared" si="9"/>
        <v>106836</v>
      </c>
      <c r="CD6" s="66">
        <f t="shared" si="9"/>
        <v>106412</v>
      </c>
      <c r="CE6" s="66">
        <f t="shared" si="9"/>
        <v>117335</v>
      </c>
      <c r="CF6" s="66">
        <f t="shared" si="9"/>
        <v>33492</v>
      </c>
      <c r="CG6" s="66">
        <f t="shared" si="9"/>
        <v>34136</v>
      </c>
      <c r="CH6" s="66">
        <f t="shared" si="9"/>
        <v>34924</v>
      </c>
      <c r="CI6" s="66">
        <f t="shared" si="9"/>
        <v>35788</v>
      </c>
      <c r="CJ6" s="66">
        <f t="shared" si="9"/>
        <v>37855</v>
      </c>
      <c r="CK6" s="65" t="str">
        <f>IF(CK8="-","【-】","【"&amp;SUBSTITUTE(TEXT(CK8,"#,##0"),"-","△")&amp;"】")</f>
        <v>【56,733】</v>
      </c>
      <c r="CL6" s="66">
        <f>IF(CL8="-",NA(),CL8)</f>
        <v>19014</v>
      </c>
      <c r="CM6" s="66">
        <f t="shared" ref="CM6:CU6" si="10">IF(CM8="-",NA(),CM8)</f>
        <v>19609</v>
      </c>
      <c r="CN6" s="66">
        <f t="shared" si="10"/>
        <v>17918</v>
      </c>
      <c r="CO6" s="66">
        <f t="shared" si="10"/>
        <v>17762</v>
      </c>
      <c r="CP6" s="66">
        <f t="shared" si="10"/>
        <v>17840</v>
      </c>
      <c r="CQ6" s="66">
        <f t="shared" si="10"/>
        <v>9976</v>
      </c>
      <c r="CR6" s="66">
        <f t="shared" si="10"/>
        <v>10130</v>
      </c>
      <c r="CS6" s="66">
        <f t="shared" si="10"/>
        <v>10244</v>
      </c>
      <c r="CT6" s="66">
        <f t="shared" si="10"/>
        <v>10602</v>
      </c>
      <c r="CU6" s="66">
        <f t="shared" si="10"/>
        <v>11234</v>
      </c>
      <c r="CV6" s="65" t="str">
        <f>IF(CV8="-","【-】","【"&amp;SUBSTITUTE(TEXT(CV8,"#,##0"),"-","△")&amp;"】")</f>
        <v>【16,778】</v>
      </c>
      <c r="CW6" s="65">
        <f>IF(CW8="-",NA(),CW8)</f>
        <v>69.099999999999994</v>
      </c>
      <c r="CX6" s="65">
        <f t="shared" ref="CX6:DF6" si="11">IF(CX8="-",NA(),CX8)</f>
        <v>62.4</v>
      </c>
      <c r="CY6" s="65">
        <f t="shared" si="11"/>
        <v>59.7</v>
      </c>
      <c r="CZ6" s="65">
        <f t="shared" si="11"/>
        <v>60</v>
      </c>
      <c r="DA6" s="65">
        <f t="shared" si="11"/>
        <v>62</v>
      </c>
      <c r="DB6" s="65">
        <f t="shared" si="11"/>
        <v>63.4</v>
      </c>
      <c r="DC6" s="65">
        <f t="shared" si="11"/>
        <v>63.4</v>
      </c>
      <c r="DD6" s="65">
        <f t="shared" si="11"/>
        <v>63.7</v>
      </c>
      <c r="DE6" s="65">
        <f t="shared" si="11"/>
        <v>63.3</v>
      </c>
      <c r="DF6" s="65">
        <f t="shared" si="11"/>
        <v>68.5</v>
      </c>
      <c r="DG6" s="65" t="str">
        <f>IF(DG8="-","【-】","【"&amp;SUBSTITUTE(TEXT(DG8,"#,##0.0"),"-","△")&amp;"】")</f>
        <v>【58.8】</v>
      </c>
      <c r="DH6" s="65">
        <f>IF(DH8="-",NA(),DH8)</f>
        <v>20.399999999999999</v>
      </c>
      <c r="DI6" s="65">
        <f t="shared" ref="DI6:DQ6" si="12">IF(DI8="-",NA(),DI8)</f>
        <v>20.2</v>
      </c>
      <c r="DJ6" s="65">
        <f t="shared" si="12"/>
        <v>19.8</v>
      </c>
      <c r="DK6" s="65">
        <f t="shared" si="12"/>
        <v>18.8</v>
      </c>
      <c r="DL6" s="65">
        <f t="shared" si="12"/>
        <v>19.2</v>
      </c>
      <c r="DM6" s="65">
        <f t="shared" si="12"/>
        <v>18.7</v>
      </c>
      <c r="DN6" s="65">
        <f t="shared" si="12"/>
        <v>18.3</v>
      </c>
      <c r="DO6" s="65">
        <f t="shared" si="12"/>
        <v>17.7</v>
      </c>
      <c r="DP6" s="65">
        <f t="shared" si="12"/>
        <v>17.5</v>
      </c>
      <c r="DQ6" s="65">
        <f t="shared" si="12"/>
        <v>17.5</v>
      </c>
      <c r="DR6" s="65" t="str">
        <f>IF(DR8="-","【-】","【"&amp;SUBSTITUTE(TEXT(DR8,"#,##0.0"),"-","△")&amp;"】")</f>
        <v>【24.8】</v>
      </c>
      <c r="DS6" s="65">
        <f>IF(DS8="-",NA(),DS8)</f>
        <v>61.9</v>
      </c>
      <c r="DT6" s="65">
        <f t="shared" ref="DT6:EB6" si="13">IF(DT8="-",NA(),DT8)</f>
        <v>64</v>
      </c>
      <c r="DU6" s="65">
        <f t="shared" si="13"/>
        <v>66.099999999999994</v>
      </c>
      <c r="DV6" s="65">
        <f t="shared" si="13"/>
        <v>67.599999999999994</v>
      </c>
      <c r="DW6" s="65">
        <f t="shared" si="13"/>
        <v>69.3</v>
      </c>
      <c r="DX6" s="65">
        <f t="shared" si="13"/>
        <v>52.5</v>
      </c>
      <c r="DY6" s="65">
        <f t="shared" si="13"/>
        <v>53.5</v>
      </c>
      <c r="DZ6" s="65">
        <f t="shared" si="13"/>
        <v>54.1</v>
      </c>
      <c r="EA6" s="65">
        <f t="shared" si="13"/>
        <v>54.6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68.3</v>
      </c>
      <c r="EE6" s="65">
        <f t="shared" ref="EE6:EM6" si="14">IF(EE8="-",NA(),EE8)</f>
        <v>70.8</v>
      </c>
      <c r="EF6" s="65">
        <f t="shared" si="14"/>
        <v>74.599999999999994</v>
      </c>
      <c r="EG6" s="65">
        <f t="shared" si="14"/>
        <v>75.5</v>
      </c>
      <c r="EH6" s="65">
        <f t="shared" si="14"/>
        <v>76.599999999999994</v>
      </c>
      <c r="EI6" s="65">
        <f t="shared" si="14"/>
        <v>69.7</v>
      </c>
      <c r="EJ6" s="65">
        <f t="shared" si="14"/>
        <v>71.3</v>
      </c>
      <c r="EK6" s="65">
        <f t="shared" si="14"/>
        <v>71.400000000000006</v>
      </c>
      <c r="EL6" s="65">
        <f t="shared" si="14"/>
        <v>71.7</v>
      </c>
      <c r="EM6" s="65">
        <f t="shared" si="14"/>
        <v>72.900000000000006</v>
      </c>
      <c r="EN6" s="65" t="str">
        <f>IF(EN8="-","【-】","【"&amp;SUBSTITUTE(TEXT(EN8,"#,##0.0"),"-","△")&amp;"】")</f>
        <v>【70.3】</v>
      </c>
      <c r="EO6" s="66">
        <f>IF(EO8="-",NA(),EO8)</f>
        <v>69904770</v>
      </c>
      <c r="EP6" s="66">
        <f t="shared" ref="EP6:EX6" si="15">IF(EP8="-",NA(),EP8)</f>
        <v>70027900</v>
      </c>
      <c r="EQ6" s="66">
        <f t="shared" si="15"/>
        <v>71311450</v>
      </c>
      <c r="ER6" s="66">
        <f t="shared" si="15"/>
        <v>70995570</v>
      </c>
      <c r="ES6" s="66">
        <f t="shared" si="15"/>
        <v>71377650</v>
      </c>
      <c r="ET6" s="66">
        <f t="shared" si="15"/>
        <v>37752628</v>
      </c>
      <c r="EU6" s="66">
        <f t="shared" si="15"/>
        <v>39094598</v>
      </c>
      <c r="EV6" s="66">
        <f t="shared" si="15"/>
        <v>40683727</v>
      </c>
      <c r="EW6" s="66">
        <f t="shared" si="15"/>
        <v>41891213</v>
      </c>
      <c r="EX6" s="66">
        <f t="shared" si="15"/>
        <v>42806727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170</v>
      </c>
      <c r="B7" s="63">
        <f t="shared" ref="B7:AH7" si="16">B8</f>
        <v>2020</v>
      </c>
      <c r="C7" s="63">
        <f t="shared" si="16"/>
        <v>120006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6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100床以上～200床未満</v>
      </c>
      <c r="O7" s="63" t="str">
        <f>O8</f>
        <v>自治体職員</v>
      </c>
      <c r="P7" s="63" t="str">
        <f>P8</f>
        <v>直営</v>
      </c>
      <c r="Q7" s="64">
        <f t="shared" si="16"/>
        <v>12</v>
      </c>
      <c r="R7" s="63" t="str">
        <f t="shared" si="16"/>
        <v>-</v>
      </c>
      <c r="S7" s="63" t="str">
        <f t="shared" si="16"/>
        <v>I 訓</v>
      </c>
      <c r="T7" s="63" t="str">
        <f t="shared" si="16"/>
        <v>救 臨 災</v>
      </c>
      <c r="U7" s="64">
        <f>U8</f>
        <v>6322897</v>
      </c>
      <c r="V7" s="64">
        <f>V8</f>
        <v>11204</v>
      </c>
      <c r="W7" s="63" t="str">
        <f>W8</f>
        <v>非該当</v>
      </c>
      <c r="X7" s="63" t="str">
        <f t="shared" si="16"/>
        <v>非該当</v>
      </c>
      <c r="Y7" s="63" t="str">
        <f t="shared" si="16"/>
        <v>７：１</v>
      </c>
      <c r="Z7" s="64">
        <f t="shared" si="16"/>
        <v>100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100</v>
      </c>
      <c r="AF7" s="64">
        <f t="shared" si="16"/>
        <v>100</v>
      </c>
      <c r="AG7" s="64" t="str">
        <f t="shared" si="16"/>
        <v>-</v>
      </c>
      <c r="AH7" s="64">
        <f t="shared" si="16"/>
        <v>100</v>
      </c>
      <c r="AI7" s="65">
        <f>AI8</f>
        <v>93.3</v>
      </c>
      <c r="AJ7" s="65">
        <f t="shared" ref="AJ7:AR7" si="17">AJ8</f>
        <v>100.1</v>
      </c>
      <c r="AK7" s="65">
        <f t="shared" si="17"/>
        <v>104</v>
      </c>
      <c r="AL7" s="65">
        <f t="shared" si="17"/>
        <v>104</v>
      </c>
      <c r="AM7" s="65">
        <f t="shared" si="17"/>
        <v>107.3</v>
      </c>
      <c r="AN7" s="65">
        <f t="shared" si="17"/>
        <v>96.7</v>
      </c>
      <c r="AO7" s="65">
        <f t="shared" si="17"/>
        <v>96.6</v>
      </c>
      <c r="AP7" s="65">
        <f t="shared" si="17"/>
        <v>97.2</v>
      </c>
      <c r="AQ7" s="65">
        <f t="shared" si="17"/>
        <v>96.9</v>
      </c>
      <c r="AR7" s="65">
        <f t="shared" si="17"/>
        <v>100.6</v>
      </c>
      <c r="AS7" s="65"/>
      <c r="AT7" s="65">
        <f>AT8</f>
        <v>89.7</v>
      </c>
      <c r="AU7" s="65">
        <f t="shared" ref="AU7:BC7" si="18">AU8</f>
        <v>97.1</v>
      </c>
      <c r="AV7" s="65">
        <f t="shared" si="18"/>
        <v>100.3</v>
      </c>
      <c r="AW7" s="65">
        <f t="shared" si="18"/>
        <v>102.1</v>
      </c>
      <c r="AX7" s="65">
        <f t="shared" si="18"/>
        <v>99.4</v>
      </c>
      <c r="AY7" s="65">
        <f t="shared" si="18"/>
        <v>84.2</v>
      </c>
      <c r="AZ7" s="65">
        <f t="shared" si="18"/>
        <v>83.9</v>
      </c>
      <c r="BA7" s="65">
        <f t="shared" si="18"/>
        <v>84</v>
      </c>
      <c r="BB7" s="65">
        <f t="shared" si="18"/>
        <v>84.3</v>
      </c>
      <c r="BC7" s="65">
        <f t="shared" si="18"/>
        <v>80.7</v>
      </c>
      <c r="BD7" s="65"/>
      <c r="BE7" s="65">
        <f>BE8</f>
        <v>0</v>
      </c>
      <c r="BF7" s="65">
        <f t="shared" ref="BF7:BN7" si="19">BF8</f>
        <v>0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119.5</v>
      </c>
      <c r="BK7" s="65">
        <f t="shared" si="19"/>
        <v>116.9</v>
      </c>
      <c r="BL7" s="65">
        <f t="shared" si="19"/>
        <v>117.1</v>
      </c>
      <c r="BM7" s="65">
        <f t="shared" si="19"/>
        <v>120.5</v>
      </c>
      <c r="BN7" s="65">
        <f t="shared" si="19"/>
        <v>124.2</v>
      </c>
      <c r="BO7" s="65"/>
      <c r="BP7" s="65">
        <f>BP8</f>
        <v>75.2</v>
      </c>
      <c r="BQ7" s="65">
        <f t="shared" ref="BQ7:BY7" si="20">BQ8</f>
        <v>77.5</v>
      </c>
      <c r="BR7" s="65">
        <f t="shared" si="20"/>
        <v>77</v>
      </c>
      <c r="BS7" s="65">
        <f t="shared" si="20"/>
        <v>75.900000000000006</v>
      </c>
      <c r="BT7" s="65">
        <f t="shared" si="20"/>
        <v>68.5</v>
      </c>
      <c r="BU7" s="65">
        <f t="shared" si="20"/>
        <v>69.8</v>
      </c>
      <c r="BV7" s="65">
        <f t="shared" si="20"/>
        <v>69.7</v>
      </c>
      <c r="BW7" s="65">
        <f t="shared" si="20"/>
        <v>70.099999999999994</v>
      </c>
      <c r="BX7" s="65">
        <f t="shared" si="20"/>
        <v>70.400000000000006</v>
      </c>
      <c r="BY7" s="65">
        <f t="shared" si="20"/>
        <v>65.8</v>
      </c>
      <c r="BZ7" s="65"/>
      <c r="CA7" s="66">
        <f>CA8</f>
        <v>102200</v>
      </c>
      <c r="CB7" s="66">
        <f t="shared" ref="CB7:CJ7" si="21">CB8</f>
        <v>106016</v>
      </c>
      <c r="CC7" s="66">
        <f t="shared" si="21"/>
        <v>106836</v>
      </c>
      <c r="CD7" s="66">
        <f t="shared" si="21"/>
        <v>106412</v>
      </c>
      <c r="CE7" s="66">
        <f t="shared" si="21"/>
        <v>117335</v>
      </c>
      <c r="CF7" s="66">
        <f t="shared" si="21"/>
        <v>33492</v>
      </c>
      <c r="CG7" s="66">
        <f t="shared" si="21"/>
        <v>34136</v>
      </c>
      <c r="CH7" s="66">
        <f t="shared" si="21"/>
        <v>34924</v>
      </c>
      <c r="CI7" s="66">
        <f t="shared" si="21"/>
        <v>35788</v>
      </c>
      <c r="CJ7" s="66">
        <f t="shared" si="21"/>
        <v>37855</v>
      </c>
      <c r="CK7" s="65"/>
      <c r="CL7" s="66">
        <f>CL8</f>
        <v>19014</v>
      </c>
      <c r="CM7" s="66">
        <f t="shared" ref="CM7:CU7" si="22">CM8</f>
        <v>19609</v>
      </c>
      <c r="CN7" s="66">
        <f t="shared" si="22"/>
        <v>17918</v>
      </c>
      <c r="CO7" s="66">
        <f t="shared" si="22"/>
        <v>17762</v>
      </c>
      <c r="CP7" s="66">
        <f t="shared" si="22"/>
        <v>17840</v>
      </c>
      <c r="CQ7" s="66">
        <f t="shared" si="22"/>
        <v>9976</v>
      </c>
      <c r="CR7" s="66">
        <f t="shared" si="22"/>
        <v>10130</v>
      </c>
      <c r="CS7" s="66">
        <f t="shared" si="22"/>
        <v>10244</v>
      </c>
      <c r="CT7" s="66">
        <f t="shared" si="22"/>
        <v>10602</v>
      </c>
      <c r="CU7" s="66">
        <f t="shared" si="22"/>
        <v>11234</v>
      </c>
      <c r="CV7" s="65"/>
      <c r="CW7" s="65">
        <f>CW8</f>
        <v>69.099999999999994</v>
      </c>
      <c r="CX7" s="65">
        <f t="shared" ref="CX7:DF7" si="23">CX8</f>
        <v>62.4</v>
      </c>
      <c r="CY7" s="65">
        <f t="shared" si="23"/>
        <v>59.7</v>
      </c>
      <c r="CZ7" s="65">
        <f t="shared" si="23"/>
        <v>60</v>
      </c>
      <c r="DA7" s="65">
        <f t="shared" si="23"/>
        <v>62</v>
      </c>
      <c r="DB7" s="65">
        <f t="shared" si="23"/>
        <v>63.4</v>
      </c>
      <c r="DC7" s="65">
        <f t="shared" si="23"/>
        <v>63.4</v>
      </c>
      <c r="DD7" s="65">
        <f t="shared" si="23"/>
        <v>63.7</v>
      </c>
      <c r="DE7" s="65">
        <f t="shared" si="23"/>
        <v>63.3</v>
      </c>
      <c r="DF7" s="65">
        <f t="shared" si="23"/>
        <v>68.5</v>
      </c>
      <c r="DG7" s="65"/>
      <c r="DH7" s="65">
        <f>DH8</f>
        <v>20.399999999999999</v>
      </c>
      <c r="DI7" s="65">
        <f t="shared" ref="DI7:DQ7" si="24">DI8</f>
        <v>20.2</v>
      </c>
      <c r="DJ7" s="65">
        <f t="shared" si="24"/>
        <v>19.8</v>
      </c>
      <c r="DK7" s="65">
        <f t="shared" si="24"/>
        <v>18.8</v>
      </c>
      <c r="DL7" s="65">
        <f t="shared" si="24"/>
        <v>19.2</v>
      </c>
      <c r="DM7" s="65">
        <f t="shared" si="24"/>
        <v>18.7</v>
      </c>
      <c r="DN7" s="65">
        <f t="shared" si="24"/>
        <v>18.3</v>
      </c>
      <c r="DO7" s="65">
        <f t="shared" si="24"/>
        <v>17.7</v>
      </c>
      <c r="DP7" s="65">
        <f t="shared" si="24"/>
        <v>17.5</v>
      </c>
      <c r="DQ7" s="65">
        <f t="shared" si="24"/>
        <v>17.5</v>
      </c>
      <c r="DR7" s="65"/>
      <c r="DS7" s="65">
        <f>DS8</f>
        <v>61.9</v>
      </c>
      <c r="DT7" s="65">
        <f t="shared" ref="DT7:EB7" si="25">DT8</f>
        <v>64</v>
      </c>
      <c r="DU7" s="65">
        <f t="shared" si="25"/>
        <v>66.099999999999994</v>
      </c>
      <c r="DV7" s="65">
        <f t="shared" si="25"/>
        <v>67.599999999999994</v>
      </c>
      <c r="DW7" s="65">
        <f t="shared" si="25"/>
        <v>69.3</v>
      </c>
      <c r="DX7" s="65">
        <f t="shared" si="25"/>
        <v>52.5</v>
      </c>
      <c r="DY7" s="65">
        <f t="shared" si="25"/>
        <v>53.5</v>
      </c>
      <c r="DZ7" s="65">
        <f t="shared" si="25"/>
        <v>54.1</v>
      </c>
      <c r="EA7" s="65">
        <f t="shared" si="25"/>
        <v>54.6</v>
      </c>
      <c r="EB7" s="65">
        <f t="shared" si="25"/>
        <v>56.9</v>
      </c>
      <c r="EC7" s="65"/>
      <c r="ED7" s="65">
        <f>ED8</f>
        <v>68.3</v>
      </c>
      <c r="EE7" s="65">
        <f t="shared" ref="EE7:EM7" si="26">EE8</f>
        <v>70.8</v>
      </c>
      <c r="EF7" s="65">
        <f t="shared" si="26"/>
        <v>74.599999999999994</v>
      </c>
      <c r="EG7" s="65">
        <f t="shared" si="26"/>
        <v>75.5</v>
      </c>
      <c r="EH7" s="65">
        <f t="shared" si="26"/>
        <v>76.599999999999994</v>
      </c>
      <c r="EI7" s="65">
        <f t="shared" si="26"/>
        <v>69.7</v>
      </c>
      <c r="EJ7" s="65">
        <f t="shared" si="26"/>
        <v>71.3</v>
      </c>
      <c r="EK7" s="65">
        <f t="shared" si="26"/>
        <v>71.400000000000006</v>
      </c>
      <c r="EL7" s="65">
        <f t="shared" si="26"/>
        <v>71.7</v>
      </c>
      <c r="EM7" s="65">
        <f t="shared" si="26"/>
        <v>72.900000000000006</v>
      </c>
      <c r="EN7" s="65"/>
      <c r="EO7" s="66">
        <f>EO8</f>
        <v>69904770</v>
      </c>
      <c r="EP7" s="66">
        <f t="shared" ref="EP7:EX7" si="27">EP8</f>
        <v>70027900</v>
      </c>
      <c r="EQ7" s="66">
        <f t="shared" si="27"/>
        <v>71311450</v>
      </c>
      <c r="ER7" s="66">
        <f t="shared" si="27"/>
        <v>70995570</v>
      </c>
      <c r="ES7" s="66">
        <f t="shared" si="27"/>
        <v>71377650</v>
      </c>
      <c r="ET7" s="66">
        <f t="shared" si="27"/>
        <v>37752628</v>
      </c>
      <c r="EU7" s="66">
        <f t="shared" si="27"/>
        <v>39094598</v>
      </c>
      <c r="EV7" s="66">
        <f t="shared" si="27"/>
        <v>40683727</v>
      </c>
      <c r="EW7" s="66">
        <f t="shared" si="27"/>
        <v>41891213</v>
      </c>
      <c r="EX7" s="66">
        <f t="shared" si="27"/>
        <v>42806727</v>
      </c>
      <c r="EY7" s="66"/>
    </row>
    <row r="8" spans="1:155" s="67" customFormat="1">
      <c r="A8" s="48"/>
      <c r="B8" s="68">
        <v>2020</v>
      </c>
      <c r="C8" s="68">
        <v>120006</v>
      </c>
      <c r="D8" s="68">
        <v>46</v>
      </c>
      <c r="E8" s="68">
        <v>6</v>
      </c>
      <c r="F8" s="68">
        <v>0</v>
      </c>
      <c r="G8" s="68">
        <v>6</v>
      </c>
      <c r="H8" s="68" t="s">
        <v>171</v>
      </c>
      <c r="I8" s="68" t="s">
        <v>171</v>
      </c>
      <c r="J8" s="68" t="s">
        <v>172</v>
      </c>
      <c r="K8" s="68" t="s">
        <v>173</v>
      </c>
      <c r="L8" s="68" t="s">
        <v>174</v>
      </c>
      <c r="M8" s="68" t="s">
        <v>175</v>
      </c>
      <c r="N8" s="68" t="s">
        <v>176</v>
      </c>
      <c r="O8" s="68" t="s">
        <v>177</v>
      </c>
      <c r="P8" s="68" t="s">
        <v>178</v>
      </c>
      <c r="Q8" s="69">
        <v>12</v>
      </c>
      <c r="R8" s="68" t="s">
        <v>39</v>
      </c>
      <c r="S8" s="68" t="s">
        <v>179</v>
      </c>
      <c r="T8" s="68" t="s">
        <v>180</v>
      </c>
      <c r="U8" s="69">
        <v>6322897</v>
      </c>
      <c r="V8" s="69">
        <v>11204</v>
      </c>
      <c r="W8" s="68" t="s">
        <v>181</v>
      </c>
      <c r="X8" s="68" t="s">
        <v>181</v>
      </c>
      <c r="Y8" s="70" t="s">
        <v>182</v>
      </c>
      <c r="Z8" s="69">
        <v>100</v>
      </c>
      <c r="AA8" s="69" t="s">
        <v>39</v>
      </c>
      <c r="AB8" s="69" t="s">
        <v>39</v>
      </c>
      <c r="AC8" s="69" t="s">
        <v>39</v>
      </c>
      <c r="AD8" s="69" t="s">
        <v>39</v>
      </c>
      <c r="AE8" s="69">
        <v>100</v>
      </c>
      <c r="AF8" s="69">
        <v>100</v>
      </c>
      <c r="AG8" s="69" t="s">
        <v>39</v>
      </c>
      <c r="AH8" s="69">
        <v>100</v>
      </c>
      <c r="AI8" s="71">
        <v>93.3</v>
      </c>
      <c r="AJ8" s="71">
        <v>100.1</v>
      </c>
      <c r="AK8" s="71">
        <v>104</v>
      </c>
      <c r="AL8" s="71">
        <v>104</v>
      </c>
      <c r="AM8" s="71">
        <v>107.3</v>
      </c>
      <c r="AN8" s="71">
        <v>96.7</v>
      </c>
      <c r="AO8" s="71">
        <v>96.6</v>
      </c>
      <c r="AP8" s="71">
        <v>97.2</v>
      </c>
      <c r="AQ8" s="71">
        <v>96.9</v>
      </c>
      <c r="AR8" s="71">
        <v>100.6</v>
      </c>
      <c r="AS8" s="71">
        <v>102.5</v>
      </c>
      <c r="AT8" s="71">
        <v>89.7</v>
      </c>
      <c r="AU8" s="71">
        <v>97.1</v>
      </c>
      <c r="AV8" s="71">
        <v>100.3</v>
      </c>
      <c r="AW8" s="71">
        <v>102.1</v>
      </c>
      <c r="AX8" s="71">
        <v>99.4</v>
      </c>
      <c r="AY8" s="71">
        <v>84.2</v>
      </c>
      <c r="AZ8" s="71">
        <v>83.9</v>
      </c>
      <c r="BA8" s="71">
        <v>84</v>
      </c>
      <c r="BB8" s="71">
        <v>84.3</v>
      </c>
      <c r="BC8" s="71">
        <v>80.7</v>
      </c>
      <c r="BD8" s="71">
        <v>84.7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124.2</v>
      </c>
      <c r="BO8" s="72">
        <v>69.3</v>
      </c>
      <c r="BP8" s="71">
        <v>75.2</v>
      </c>
      <c r="BQ8" s="71">
        <v>77.5</v>
      </c>
      <c r="BR8" s="71">
        <v>77</v>
      </c>
      <c r="BS8" s="71">
        <v>75.900000000000006</v>
      </c>
      <c r="BT8" s="71">
        <v>68.5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65.8</v>
      </c>
      <c r="BZ8" s="71">
        <v>67.2</v>
      </c>
      <c r="CA8" s="72">
        <v>102200</v>
      </c>
      <c r="CB8" s="72">
        <v>106016</v>
      </c>
      <c r="CC8" s="72">
        <v>106836</v>
      </c>
      <c r="CD8" s="72">
        <v>106412</v>
      </c>
      <c r="CE8" s="72">
        <v>117335</v>
      </c>
      <c r="CF8" s="72">
        <v>33492</v>
      </c>
      <c r="CG8" s="72">
        <v>34136</v>
      </c>
      <c r="CH8" s="72">
        <v>34924</v>
      </c>
      <c r="CI8" s="72">
        <v>35788</v>
      </c>
      <c r="CJ8" s="72">
        <v>37855</v>
      </c>
      <c r="CK8" s="71">
        <v>56733</v>
      </c>
      <c r="CL8" s="72">
        <v>19014</v>
      </c>
      <c r="CM8" s="72">
        <v>19609</v>
      </c>
      <c r="CN8" s="72">
        <v>17918</v>
      </c>
      <c r="CO8" s="72">
        <v>17762</v>
      </c>
      <c r="CP8" s="72">
        <v>17840</v>
      </c>
      <c r="CQ8" s="72">
        <v>9976</v>
      </c>
      <c r="CR8" s="72">
        <v>10130</v>
      </c>
      <c r="CS8" s="72">
        <v>10244</v>
      </c>
      <c r="CT8" s="72">
        <v>10602</v>
      </c>
      <c r="CU8" s="72">
        <v>11234</v>
      </c>
      <c r="CV8" s="71">
        <v>16778</v>
      </c>
      <c r="CW8" s="72">
        <v>69.099999999999994</v>
      </c>
      <c r="CX8" s="72">
        <v>62.4</v>
      </c>
      <c r="CY8" s="72">
        <v>59.7</v>
      </c>
      <c r="CZ8" s="72">
        <v>60</v>
      </c>
      <c r="DA8" s="72">
        <v>62</v>
      </c>
      <c r="DB8" s="72">
        <v>63.4</v>
      </c>
      <c r="DC8" s="72">
        <v>63.4</v>
      </c>
      <c r="DD8" s="72">
        <v>63.7</v>
      </c>
      <c r="DE8" s="72">
        <v>63.3</v>
      </c>
      <c r="DF8" s="72">
        <v>68.5</v>
      </c>
      <c r="DG8" s="72">
        <v>58.8</v>
      </c>
      <c r="DH8" s="72">
        <v>20.399999999999999</v>
      </c>
      <c r="DI8" s="72">
        <v>20.2</v>
      </c>
      <c r="DJ8" s="72">
        <v>19.8</v>
      </c>
      <c r="DK8" s="72">
        <v>18.8</v>
      </c>
      <c r="DL8" s="72">
        <v>19.2</v>
      </c>
      <c r="DM8" s="72">
        <v>18.7</v>
      </c>
      <c r="DN8" s="72">
        <v>18.3</v>
      </c>
      <c r="DO8" s="72">
        <v>17.7</v>
      </c>
      <c r="DP8" s="72">
        <v>17.5</v>
      </c>
      <c r="DQ8" s="72">
        <v>17.5</v>
      </c>
      <c r="DR8" s="72">
        <v>24.8</v>
      </c>
      <c r="DS8" s="71">
        <v>61.9</v>
      </c>
      <c r="DT8" s="71">
        <v>64</v>
      </c>
      <c r="DU8" s="71">
        <v>66.099999999999994</v>
      </c>
      <c r="DV8" s="71">
        <v>67.599999999999994</v>
      </c>
      <c r="DW8" s="71">
        <v>69.3</v>
      </c>
      <c r="DX8" s="71">
        <v>52.5</v>
      </c>
      <c r="DY8" s="71">
        <v>53.5</v>
      </c>
      <c r="DZ8" s="71">
        <v>54.1</v>
      </c>
      <c r="EA8" s="71">
        <v>54.6</v>
      </c>
      <c r="EB8" s="71">
        <v>56.9</v>
      </c>
      <c r="EC8" s="71">
        <v>54.8</v>
      </c>
      <c r="ED8" s="71">
        <v>68.3</v>
      </c>
      <c r="EE8" s="71">
        <v>70.8</v>
      </c>
      <c r="EF8" s="71">
        <v>74.599999999999994</v>
      </c>
      <c r="EG8" s="71">
        <v>75.5</v>
      </c>
      <c r="EH8" s="71">
        <v>76.599999999999994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72.900000000000006</v>
      </c>
      <c r="EN8" s="71">
        <v>70.3</v>
      </c>
      <c r="EO8" s="72">
        <v>69904770</v>
      </c>
      <c r="EP8" s="72">
        <v>70027900</v>
      </c>
      <c r="EQ8" s="72">
        <v>71311450</v>
      </c>
      <c r="ER8" s="72">
        <v>70995570</v>
      </c>
      <c r="ES8" s="72">
        <v>71377650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42806727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183</v>
      </c>
      <c r="C10" s="77" t="s">
        <v>184</v>
      </c>
      <c r="D10" s="77" t="s">
        <v>185</v>
      </c>
      <c r="E10" s="77" t="s">
        <v>186</v>
      </c>
      <c r="F10" s="77" t="s">
        <v>187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2022-01-27T04:03:42Z</cp:lastPrinted>
  <dcterms:created xsi:type="dcterms:W3CDTF">2021-12-03T08:41:11Z</dcterms:created>
  <dcterms:modified xsi:type="dcterms:W3CDTF">2022-01-27T04:11:47Z</dcterms:modified>
  <cp:category/>
</cp:coreProperties>
</file>