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r3-fsa01\010総務部\G-0102140-000総務部主計課決算担当\07 総務省／財務局／他都市からの照会\01 （財務局）総務省資料関係\R2決算\03 経営比較分析表\02 経営比較分析表作成\"/>
    </mc:Choice>
  </mc:AlternateContent>
  <workbookProtection workbookAlgorithmName="SHA-512" workbookHashValue="vda2r4C97PMzI72+MiCbS4wO2eFyhUvDMKMJOVjbnb99k7UXPkEvehAlKKVnvAWquCLwa/U6DAafgD+6mI3SDw==" workbookSaltValue="vfiRVoOzxKIe/m0hl7p5K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<sst xmlns="http://schemas.openxmlformats.org/spreadsheetml/2006/main" count="228" uniqueCount="114">
  <si>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</si>
  <si>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</si>
  <si>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</si>
  <si>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</si>
  <si>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</si>
  <si>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</si>
  <si>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</si>
  <si>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</si>
  <si>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</si>
  <si>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</si>
  <si>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</si>
  <si>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</si>
  <si>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</si>
  <si>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</si>
  <si>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</si>
  <si>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</si>
  <si>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</si>
  <si>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</si>
  <si>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</si>
  <si>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</si>
  <si>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</si>
  <si>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</si>
  <si>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</si>
  <si>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</si>
  <si>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</si>
  <si>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</si>
  <si>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</si>
  <si>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</si>
  <si>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</si>
  <si>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</si>
  <si>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</si>
  <si>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</si>
  <si>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</si>
  <si>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</si>
  <si>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</si>
  <si>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</si>
  <si>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</si>
  <si>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</si>
  <si>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</si>
  <si>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</si>
  <si>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</si>
  <si>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</si>
  <si>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</si>
  <si>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</si>
  <si>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</si>
  <si>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</si>
  <si>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</si>
  <si>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</si>
  <si>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</si>
  <si>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</si>
  <si>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</si>
  <si>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</si>
  <si>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</si>
  <si>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</si>
  <si>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</si>
  <si>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</si>
  <si>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</si>
  <si>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</si>
  <si>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</si>
  <si>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</si>
  <si>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</si>
  <si>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</si>
  <si>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</si>
  <si>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</si>
  <si>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</si>
  <si>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</si>
  <si>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</si>
  <si>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</si>
  <si>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</si>
  <si>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</si>
  <si>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</si>
  <si>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</si>
  <si>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</si>
  <si>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</si>
  <si>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</si>
  <si>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</si>
  <si>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</si>
  <si>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</si>
  <si>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</si>
  <si>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</si>
  <si>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</si>
  <si>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</si>
  <si>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</si>
  <si>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</si>
  <si>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</si>
  <si>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</si>
  <si>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</si>
  <si>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</si>
  <si>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</si>
  <si>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</si>
  <si>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</si>
  <si>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</si>
  <si>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</si>
  <si>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</si>
  <si>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</si>
  <si>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</si>
  <si>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</si>
  <si>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</si>
  <si>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</si>
  <si>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</si>
  <si>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</si>
  <si>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</si>
  <si>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</si>
  <si>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</si>
  <si>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</si>
  <si>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</si>
  <si>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</si>
  <si>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</si>
  <si>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</si>
  <si>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</si>
  <si>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</si>
  <si>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「③管路更新率」は、耐震継手管への取替えを進めており、類似団体平均値と概ね同水準で推移しています。</t>
    <phoneticPr fontId="4"/>
  </si>
  <si>
    <t xml:space="preserve">　都の水道事業は、高度経済成長期に集中的に整備してきた膨大な水道施設が、平成30年代に一斉に更新時期を迎えることに加え、切迫性が指摘される首都直下地震等の様々な脅威に備えていく必要があるなど、厳しい事業環境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
</t>
    <phoneticPr fontId="4"/>
  </si>
  <si>
    <t>　令和２年度は、「東京水道経営プラン２０１６」の最終年度として、計画に掲げた主要施策を中心に事業を着実に実施しました。
　「①経常収支比率」は、100％以上を維持しており、健全な事業運営を行っています。
　「③流動比率」は、令和元年度に比べ上昇し、100％以上であるため支払い能力に問題はありません。
　「④企業債残高対給水収益比率」は、引き続き企業債の償還促進に努めた結果、類似団体平均値に比べて低い水準で推移しています。
　「⑤料金回収率」及び「⑥給水原価」は、年間総有収水量、給水原価、料金回収率がいずれも低下したことで、令和元年度と比べて低い水準となっています。
　「⑦施設利用率」及び「⑧有収率」は、類似団体平均値を上回り、効率的な施設の運用を行っています。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</si>
</sst>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1.81</c:v>
                </c:pt>
                <c:pt idx="1">
                  <c:v>1.1299999999999999</c:v>
                </c:pt>
                <c:pt idx="2">
                  <c:v>1.01</c:v>
                </c:pt>
                <c:pt idx="3">
                  <c:v>0.97</c:v>
                </c:pt>
                <c:pt idx="4">
                  <c:v>1.07</c:v>
                </c:pt>
              </c:numCache>
            </c:numRef>
          </c:val>
          <c:extLst>
            <c:ext xmlns:c16="http://schemas.microsoft.com/office/drawing/2014/chart" uri="{C3380CC4-5D6E-409C-BE32-E72D297353CC}">
              <c16:uniqueId val="{00000000-DBD0-462B-AEB7-6948922ADC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DBD0-462B-AEB7-6948922ADC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61.12</c:v>
                </c:pt>
                <c:pt idx="1">
                  <c:v>61.58</c:v>
                </c:pt>
                <c:pt idx="2">
                  <c:v>61.54</c:v>
                </c:pt>
                <c:pt idx="3">
                  <c:v>61.45</c:v>
                </c:pt>
                <c:pt idx="4">
                  <c:v>61.68</c:v>
                </c:pt>
              </c:numCache>
            </c:numRef>
          </c:val>
          <c:extLst>
            <c:ext xmlns:c16="http://schemas.microsoft.com/office/drawing/2014/chart" uri="{C3380CC4-5D6E-409C-BE32-E72D297353CC}">
              <c16:uniqueId val="{00000000-8EE4-47E6-9209-E532DE4C33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8EE4-47E6-9209-E532DE4C33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96.02</c:v>
                </c:pt>
                <c:pt idx="1">
                  <c:v>95.81</c:v>
                </c:pt>
                <c:pt idx="2">
                  <c:v>96.13</c:v>
                </c:pt>
                <c:pt idx="3">
                  <c:v>95.83</c:v>
                </c:pt>
                <c:pt idx="4">
                  <c:v>95.7</c:v>
                </c:pt>
              </c:numCache>
            </c:numRef>
          </c:val>
          <c:extLst>
            <c:ext xmlns:c16="http://schemas.microsoft.com/office/drawing/2014/chart" uri="{C3380CC4-5D6E-409C-BE32-E72D297353CC}">
              <c16:uniqueId val="{00000000-B15E-4C09-B275-85A423617D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B15E-4C09-B275-85A423617D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111.21</c:v>
                </c:pt>
                <c:pt idx="1">
                  <c:v>110.34</c:v>
                </c:pt>
                <c:pt idx="2">
                  <c:v>110.9</c:v>
                </c:pt>
                <c:pt idx="3">
                  <c:v>109.68</c:v>
                </c:pt>
                <c:pt idx="4">
                  <c:v>106.56</c:v>
                </c:pt>
              </c:numCache>
            </c:numRef>
          </c:val>
          <c:extLst>
            <c:ext xmlns:c16="http://schemas.microsoft.com/office/drawing/2014/chart" uri="{C3380CC4-5D6E-409C-BE32-E72D297353CC}">
              <c16:uniqueId val="{00000000-BC73-4830-9439-CA5E158C71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BC73-4830-9439-CA5E158C71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46.69</c:v>
                </c:pt>
                <c:pt idx="1">
                  <c:v>47.43</c:v>
                </c:pt>
                <c:pt idx="2">
                  <c:v>47.88</c:v>
                </c:pt>
                <c:pt idx="3">
                  <c:v>48.47</c:v>
                </c:pt>
                <c:pt idx="4">
                  <c:v>49.1</c:v>
                </c:pt>
              </c:numCache>
            </c:numRef>
          </c:val>
          <c:extLst>
            <c:ext xmlns:c16="http://schemas.microsoft.com/office/drawing/2014/chart" uri="{C3380CC4-5D6E-409C-BE32-E72D297353CC}">
              <c16:uniqueId val="{00000000-C94F-43B2-8ECF-A76B485808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C94F-43B2-8ECF-A76B485808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13.59</c:v>
                </c:pt>
                <c:pt idx="1">
                  <c:v>14.77</c:v>
                </c:pt>
                <c:pt idx="2">
                  <c:v>16.23</c:v>
                </c:pt>
                <c:pt idx="3">
                  <c:v>17.54</c:v>
                </c:pt>
                <c:pt idx="4">
                  <c:v>18.79</c:v>
                </c:pt>
              </c:numCache>
            </c:numRef>
          </c:val>
          <c:extLst>
            <c:ext xmlns:c16="http://schemas.microsoft.com/office/drawing/2014/chart" uri="{C3380CC4-5D6E-409C-BE32-E72D297353CC}">
              <c16:uniqueId val="{00000000-C37F-4E91-AC58-46CA83D21C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C37F-4E91-AC58-46CA83D21C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AB-43FB-89C4-D7EBD69C3C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AB-43FB-89C4-D7EBD69C3C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150.88999999999999</c:v>
                </c:pt>
                <c:pt idx="1">
                  <c:v>177.58</c:v>
                </c:pt>
                <c:pt idx="2">
                  <c:v>170.22</c:v>
                </c:pt>
                <c:pt idx="3">
                  <c:v>174.19</c:v>
                </c:pt>
                <c:pt idx="4">
                  <c:v>186.04</c:v>
                </c:pt>
              </c:numCache>
            </c:numRef>
          </c:val>
          <c:extLst>
            <c:ext xmlns:c16="http://schemas.microsoft.com/office/drawing/2014/chart" uri="{C3380CC4-5D6E-409C-BE32-E72D297353CC}">
              <c16:uniqueId val="{00000000-A42F-4F3C-8C10-26212AFE05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A42F-4F3C-8C10-26212AFE05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77.73</c:v>
                </c:pt>
                <c:pt idx="1">
                  <c:v>82.88</c:v>
                </c:pt>
                <c:pt idx="2">
                  <c:v>82.49</c:v>
                </c:pt>
                <c:pt idx="3">
                  <c:v>81.45</c:v>
                </c:pt>
                <c:pt idx="4">
                  <c:v>85.79</c:v>
                </c:pt>
              </c:numCache>
            </c:numRef>
          </c:val>
          <c:extLst>
            <c:ext xmlns:c16="http://schemas.microsoft.com/office/drawing/2014/chart" uri="{C3380CC4-5D6E-409C-BE32-E72D297353CC}">
              <c16:uniqueId val="{00000000-F02F-4812-9FC2-265470946B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F02F-4812-9FC2-265470946B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98.1</c:v>
                </c:pt>
                <c:pt idx="1">
                  <c:v>97.17</c:v>
                </c:pt>
                <c:pt idx="2">
                  <c:v>97.75</c:v>
                </c:pt>
                <c:pt idx="3">
                  <c:v>96.69</c:v>
                </c:pt>
                <c:pt idx="4">
                  <c:v>93.45</c:v>
                </c:pt>
              </c:numCache>
            </c:numRef>
          </c:val>
          <c:extLst>
            <c:ext xmlns:c16="http://schemas.microsoft.com/office/drawing/2014/chart" uri="{C3380CC4-5D6E-409C-BE32-E72D297353CC}">
              <c16:uniqueId val="{00000000-2390-4082-A1FE-41D4FB9DA1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2390-4082-A1FE-41D4FB9DA1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199.27</c:v>
                </c:pt>
                <c:pt idx="1">
                  <c:v>201.17</c:v>
                </c:pt>
                <c:pt idx="2">
                  <c:v>200.72</c:v>
                </c:pt>
                <c:pt idx="3">
                  <c:v>202.39</c:v>
                </c:pt>
                <c:pt idx="4">
                  <c:v>198.18</c:v>
                </c:pt>
              </c:numCache>
            </c:numRef>
          </c:val>
          <c:extLst>
            <c:ext xmlns:c16="http://schemas.microsoft.com/office/drawing/2014/chart" uri="{C3380CC4-5D6E-409C-BE32-E72D297353CC}">
              <c16:uniqueId val="{00000000-20EC-4344-B283-1F7333389B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20EC-4344-B283-1F7333389B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東京都</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13843525</v>
      </c>
      <c r="AM8" s="71"/>
      <c r="AN8" s="71"/>
      <c r="AO8" s="71"/>
      <c r="AP8" s="71"/>
      <c r="AQ8" s="71"/>
      <c r="AR8" s="71"/>
      <c r="AS8" s="71"/>
      <c r="AT8" s="67">
        <f>データ!$S$6</f>
        <v>2194.0300000000002</v>
      </c>
      <c r="AU8" s="68"/>
      <c r="AV8" s="68"/>
      <c r="AW8" s="68"/>
      <c r="AX8" s="68"/>
      <c r="AY8" s="68"/>
      <c r="AZ8" s="68"/>
      <c r="BA8" s="68"/>
      <c r="BB8" s="70">
        <f>データ!$T$6</f>
        <v>6309.63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84.85</v>
      </c>
      <c r="J10" s="68"/>
      <c r="K10" s="68"/>
      <c r="L10" s="68"/>
      <c r="M10" s="68"/>
      <c r="N10" s="68"/>
      <c r="O10" s="69"/>
      <c r="P10" s="70">
        <f>データ!$P$6</f>
        <v>100</v>
      </c>
      <c r="Q10" s="70"/>
      <c r="R10" s="70"/>
      <c r="S10" s="70"/>
      <c r="T10" s="70"/>
      <c r="U10" s="70"/>
      <c r="V10" s="70"/>
      <c r="W10" s="71">
        <f>データ!$Q$6</f>
        <v>2475</v>
      </c>
      <c r="X10" s="71"/>
      <c r="Y10" s="71"/>
      <c r="Z10" s="71"/>
      <c r="AA10" s="71"/>
      <c r="AB10" s="71"/>
      <c r="AC10" s="71"/>
      <c r="AD10" s="2"/>
      <c r="AE10" s="2"/>
      <c r="AF10" s="2"/>
      <c r="AG10" s="2"/>
      <c r="AH10" s="4"/>
      <c r="AI10" s="4"/>
      <c r="AJ10" s="4"/>
      <c r="AK10" s="4"/>
      <c r="AL10" s="71">
        <f>データ!$U$6</f>
        <v>13615467</v>
      </c>
      <c r="AM10" s="71"/>
      <c r="AN10" s="71"/>
      <c r="AO10" s="71"/>
      <c r="AP10" s="71"/>
      <c r="AQ10" s="71"/>
      <c r="AR10" s="71"/>
      <c r="AS10" s="71"/>
      <c r="AT10" s="67">
        <f>データ!$V$6</f>
        <v>1239.23</v>
      </c>
      <c r="AU10" s="68"/>
      <c r="AV10" s="68"/>
      <c r="AW10" s="68"/>
      <c r="AX10" s="68"/>
      <c r="AY10" s="68"/>
      <c r="AZ10" s="68"/>
      <c r="BA10" s="68"/>
      <c r="BB10" s="70">
        <f>データ!$W$6</f>
        <v>10987.04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91o1LDUZ3SL7835xh7P+DFpoiKTZIsa4qAmZUH0/wckPKHW0uIw/GFhvVW2jVhSwHoqM3uUIBPZdZnrLij+Fg==" saltValue="4FUjKh3k2mrw4V9gljBa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130001</v>
      </c>
      <c r="D6" s="34">
        <f t="shared" si="3"/>
        <v>46</v>
      </c>
      <c r="E6" s="34">
        <f t="shared" si="3"/>
        <v>1</v>
      </c>
      <c r="F6" s="34">
        <f t="shared" si="3"/>
        <v>0</v>
      </c>
      <c r="G6" s="34">
        <f t="shared" si="3"/>
        <v>1</v>
      </c>
      <c r="H6" s="34" t="str">
        <f t="shared" si="3"/>
        <v>東京都</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84.85</v>
      </c>
      <c r="P6" s="35">
        <f t="shared" si="3"/>
        <v>100</v>
      </c>
      <c r="Q6" s="35">
        <f t="shared" si="3"/>
        <v>2475</v>
      </c>
      <c r="R6" s="35">
        <f t="shared" si="3"/>
        <v>13843525</v>
      </c>
      <c r="S6" s="35">
        <f t="shared" si="3"/>
        <v>2194.0300000000002</v>
      </c>
      <c r="T6" s="35">
        <f t="shared" si="3"/>
        <v>6309.63</v>
      </c>
      <c r="U6" s="35">
        <f t="shared" si="3"/>
        <v>13615467</v>
      </c>
      <c r="V6" s="35">
        <f t="shared" si="3"/>
        <v>1239.23</v>
      </c>
      <c r="W6" s="35">
        <f t="shared" si="3"/>
        <v>10987.04</v>
      </c>
      <c r="X6" s="36">
        <f>IF(X7="",NA(),X7)</f>
        <v>111.21</v>
      </c>
      <c r="Y6" s="36">
        <f t="shared" ref="Y6:AG6" si="4">IF(Y7="",NA(),Y7)</f>
        <v>110.34</v>
      </c>
      <c r="Z6" s="36">
        <f t="shared" si="4"/>
        <v>110.9</v>
      </c>
      <c r="AA6" s="36">
        <f t="shared" si="4"/>
        <v>109.68</v>
      </c>
      <c r="AB6" s="36">
        <f t="shared" si="4"/>
        <v>106.56</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150.88999999999999</v>
      </c>
      <c r="AU6" s="36">
        <f t="shared" ref="AU6:BC6" si="6">IF(AU7="",NA(),AU7)</f>
        <v>177.58</v>
      </c>
      <c r="AV6" s="36">
        <f t="shared" si="6"/>
        <v>170.22</v>
      </c>
      <c r="AW6" s="36">
        <f t="shared" si="6"/>
        <v>174.19</v>
      </c>
      <c r="AX6" s="36">
        <f t="shared" si="6"/>
        <v>186.04</v>
      </c>
      <c r="AY6" s="36">
        <f t="shared" si="6"/>
        <v>159.12</v>
      </c>
      <c r="AZ6" s="36">
        <f t="shared" si="6"/>
        <v>169.68</v>
      </c>
      <c r="BA6" s="36">
        <f t="shared" si="6"/>
        <v>166.51</v>
      </c>
      <c r="BB6" s="36">
        <f t="shared" si="6"/>
        <v>172.47</v>
      </c>
      <c r="BC6" s="36">
        <f t="shared" si="6"/>
        <v>170.76</v>
      </c>
      <c r="BD6" s="35" t="str">
        <f>IF(BD7="","",IF(BD7="-","【-】","【"&amp;SUBSTITUTE(TEXT(BD7,"#,##0.00"),"-","△")&amp;"】"))</f>
        <v>【260.31】</v>
      </c>
      <c r="BE6" s="36">
        <f>IF(BE7="",NA(),BE7)</f>
        <v>77.73</v>
      </c>
      <c r="BF6" s="36">
        <f t="shared" ref="BF6:BN6" si="7">IF(BF7="",NA(),BF7)</f>
        <v>82.88</v>
      </c>
      <c r="BG6" s="36">
        <f t="shared" si="7"/>
        <v>82.49</v>
      </c>
      <c r="BH6" s="36">
        <f t="shared" si="7"/>
        <v>81.45</v>
      </c>
      <c r="BI6" s="36">
        <f t="shared" si="7"/>
        <v>85.79</v>
      </c>
      <c r="BJ6" s="36">
        <f t="shared" si="7"/>
        <v>206.16</v>
      </c>
      <c r="BK6" s="36">
        <f t="shared" si="7"/>
        <v>203.63</v>
      </c>
      <c r="BL6" s="36">
        <f t="shared" si="7"/>
        <v>198.51</v>
      </c>
      <c r="BM6" s="36">
        <f t="shared" si="7"/>
        <v>193.57</v>
      </c>
      <c r="BN6" s="36">
        <f t="shared" si="7"/>
        <v>200.12</v>
      </c>
      <c r="BO6" s="35" t="str">
        <f>IF(BO7="","",IF(BO7="-","【-】","【"&amp;SUBSTITUTE(TEXT(BO7,"#,##0.00"),"-","△")&amp;"】"))</f>
        <v>【275.67】</v>
      </c>
      <c r="BP6" s="36">
        <f>IF(BP7="",NA(),BP7)</f>
        <v>98.1</v>
      </c>
      <c r="BQ6" s="36">
        <f t="shared" ref="BQ6:BY6" si="8">IF(BQ7="",NA(),BQ7)</f>
        <v>97.17</v>
      </c>
      <c r="BR6" s="36">
        <f t="shared" si="8"/>
        <v>97.75</v>
      </c>
      <c r="BS6" s="36">
        <f t="shared" si="8"/>
        <v>96.69</v>
      </c>
      <c r="BT6" s="36">
        <f t="shared" si="8"/>
        <v>93.45</v>
      </c>
      <c r="BU6" s="36">
        <f t="shared" si="8"/>
        <v>104.03</v>
      </c>
      <c r="BV6" s="36">
        <f t="shared" si="8"/>
        <v>103.04</v>
      </c>
      <c r="BW6" s="36">
        <f t="shared" si="8"/>
        <v>103.28</v>
      </c>
      <c r="BX6" s="36">
        <f t="shared" si="8"/>
        <v>102.26</v>
      </c>
      <c r="BY6" s="36">
        <f t="shared" si="8"/>
        <v>98.26</v>
      </c>
      <c r="BZ6" s="35" t="str">
        <f>IF(BZ7="","",IF(BZ7="-","【-】","【"&amp;SUBSTITUTE(TEXT(BZ7,"#,##0.00"),"-","△")&amp;"】"))</f>
        <v>【100.05】</v>
      </c>
      <c r="CA6" s="36">
        <f>IF(CA7="",NA(),CA7)</f>
        <v>199.27</v>
      </c>
      <c r="CB6" s="36">
        <f t="shared" ref="CB6:CJ6" si="9">IF(CB7="",NA(),CB7)</f>
        <v>201.17</v>
      </c>
      <c r="CC6" s="36">
        <f t="shared" si="9"/>
        <v>200.72</v>
      </c>
      <c r="CD6" s="36">
        <f t="shared" si="9"/>
        <v>202.39</v>
      </c>
      <c r="CE6" s="36">
        <f t="shared" si="9"/>
        <v>198.18</v>
      </c>
      <c r="CF6" s="36">
        <f t="shared" si="9"/>
        <v>171.54</v>
      </c>
      <c r="CG6" s="36">
        <f t="shared" si="9"/>
        <v>173</v>
      </c>
      <c r="CH6" s="36">
        <f t="shared" si="9"/>
        <v>173.11</v>
      </c>
      <c r="CI6" s="36">
        <f t="shared" si="9"/>
        <v>174.34</v>
      </c>
      <c r="CJ6" s="36">
        <f t="shared" si="9"/>
        <v>172.33</v>
      </c>
      <c r="CK6" s="35" t="str">
        <f>IF(CK7="","",IF(CK7="-","【-】","【"&amp;SUBSTITUTE(TEXT(CK7,"#,##0.00"),"-","△")&amp;"】"))</f>
        <v>【166.40】</v>
      </c>
      <c r="CL6" s="36">
        <f>IF(CL7="",NA(),CL7)</f>
        <v>61.12</v>
      </c>
      <c r="CM6" s="36">
        <f t="shared" ref="CM6:CU6" si="10">IF(CM7="",NA(),CM7)</f>
        <v>61.58</v>
      </c>
      <c r="CN6" s="36">
        <f t="shared" si="10"/>
        <v>61.54</v>
      </c>
      <c r="CO6" s="36">
        <f t="shared" si="10"/>
        <v>61.45</v>
      </c>
      <c r="CP6" s="36">
        <f t="shared" si="10"/>
        <v>61.68</v>
      </c>
      <c r="CQ6" s="36">
        <f t="shared" si="10"/>
        <v>59</v>
      </c>
      <c r="CR6" s="36">
        <f t="shared" si="10"/>
        <v>59.36</v>
      </c>
      <c r="CS6" s="36">
        <f t="shared" si="10"/>
        <v>59.32</v>
      </c>
      <c r="CT6" s="36">
        <f t="shared" si="10"/>
        <v>59.12</v>
      </c>
      <c r="CU6" s="36">
        <f t="shared" si="10"/>
        <v>59.37</v>
      </c>
      <c r="CV6" s="35" t="str">
        <f>IF(CV7="","",IF(CV7="-","【-】","【"&amp;SUBSTITUTE(TEXT(CV7,"#,##0.00"),"-","△")&amp;"】"))</f>
        <v>【60.69】</v>
      </c>
      <c r="CW6" s="36">
        <f>IF(CW7="",NA(),CW7)</f>
        <v>96.02</v>
      </c>
      <c r="CX6" s="36">
        <f t="shared" ref="CX6:DF6" si="11">IF(CX7="",NA(),CX7)</f>
        <v>95.81</v>
      </c>
      <c r="CY6" s="36">
        <f t="shared" si="11"/>
        <v>96.13</v>
      </c>
      <c r="CZ6" s="36">
        <f t="shared" si="11"/>
        <v>95.83</v>
      </c>
      <c r="DA6" s="36">
        <f t="shared" si="11"/>
        <v>95.7</v>
      </c>
      <c r="DB6" s="36">
        <f t="shared" si="11"/>
        <v>93.69</v>
      </c>
      <c r="DC6" s="36">
        <f t="shared" si="11"/>
        <v>93.82</v>
      </c>
      <c r="DD6" s="36">
        <f t="shared" si="11"/>
        <v>93.74</v>
      </c>
      <c r="DE6" s="36">
        <f t="shared" si="11"/>
        <v>93.64</v>
      </c>
      <c r="DF6" s="36">
        <f t="shared" si="11"/>
        <v>93.68</v>
      </c>
      <c r="DG6" s="35" t="str">
        <f>IF(DG7="","",IF(DG7="-","【-】","【"&amp;SUBSTITUTE(TEXT(DG7,"#,##0.00"),"-","△")&amp;"】"))</f>
        <v>【89.82】</v>
      </c>
      <c r="DH6" s="36">
        <f>IF(DH7="",NA(),DH7)</f>
        <v>46.69</v>
      </c>
      <c r="DI6" s="36">
        <f t="shared" ref="DI6:DQ6" si="12">IF(DI7="",NA(),DI7)</f>
        <v>47.43</v>
      </c>
      <c r="DJ6" s="36">
        <f t="shared" si="12"/>
        <v>47.88</v>
      </c>
      <c r="DK6" s="36">
        <f t="shared" si="12"/>
        <v>48.47</v>
      </c>
      <c r="DL6" s="36">
        <f t="shared" si="12"/>
        <v>49.1</v>
      </c>
      <c r="DM6" s="36">
        <f t="shared" si="12"/>
        <v>48.05</v>
      </c>
      <c r="DN6" s="36">
        <f t="shared" si="12"/>
        <v>48.64</v>
      </c>
      <c r="DO6" s="36">
        <f t="shared" si="12"/>
        <v>49.23</v>
      </c>
      <c r="DP6" s="36">
        <f t="shared" si="12"/>
        <v>49.78</v>
      </c>
      <c r="DQ6" s="36">
        <f t="shared" si="12"/>
        <v>50.32</v>
      </c>
      <c r="DR6" s="35" t="str">
        <f>IF(DR7="","",IF(DR7="-","【-】","【"&amp;SUBSTITUTE(TEXT(DR7,"#,##0.00"),"-","△")&amp;"】"))</f>
        <v>【50.19】</v>
      </c>
      <c r="DS6" s="36">
        <f>IF(DS7="",NA(),DS7)</f>
        <v>13.59</v>
      </c>
      <c r="DT6" s="36">
        <f t="shared" ref="DT6:EB6" si="13">IF(DT7="",NA(),DT7)</f>
        <v>14.77</v>
      </c>
      <c r="DU6" s="36">
        <f t="shared" si="13"/>
        <v>16.23</v>
      </c>
      <c r="DV6" s="36">
        <f t="shared" si="13"/>
        <v>17.54</v>
      </c>
      <c r="DW6" s="36">
        <f t="shared" si="13"/>
        <v>18.79</v>
      </c>
      <c r="DX6" s="36">
        <f t="shared" si="13"/>
        <v>17.97</v>
      </c>
      <c r="DY6" s="36">
        <f t="shared" si="13"/>
        <v>19.95</v>
      </c>
      <c r="DZ6" s="36">
        <f t="shared" si="13"/>
        <v>21.62</v>
      </c>
      <c r="EA6" s="36">
        <f t="shared" si="13"/>
        <v>22.79</v>
      </c>
      <c r="EB6" s="36">
        <f t="shared" si="13"/>
        <v>24.26</v>
      </c>
      <c r="EC6" s="35" t="str">
        <f>IF(EC7="","",IF(EC7="-","【-】","【"&amp;SUBSTITUTE(TEXT(EC7,"#,##0.00"),"-","△")&amp;"】"))</f>
        <v>【20.63】</v>
      </c>
      <c r="ED6" s="36">
        <f>IF(ED7="",NA(),ED7)</f>
        <v>1.81</v>
      </c>
      <c r="EE6" s="36">
        <f t="shared" ref="EE6:EM6" si="14">IF(EE7="",NA(),EE7)</f>
        <v>1.1299999999999999</v>
      </c>
      <c r="EF6" s="36">
        <f t="shared" si="14"/>
        <v>1.01</v>
      </c>
      <c r="EG6" s="36">
        <f t="shared" si="14"/>
        <v>0.97</v>
      </c>
      <c r="EH6" s="36">
        <f t="shared" si="14"/>
        <v>1.07</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2">
      <c r="A7" s="29"/>
      <c r="B7" s="38">
        <v>2020</v>
      </c>
      <c r="C7" s="38">
        <v>130001</v>
      </c>
      <c r="D7" s="38">
        <v>46</v>
      </c>
      <c r="E7" s="38">
        <v>1</v>
      </c>
      <c r="F7" s="38">
        <v>0</v>
      </c>
      <c r="G7" s="38">
        <v>1</v>
      </c>
      <c r="H7" s="38" t="s">
        <v>93</v>
      </c>
      <c r="I7" s="38" t="s">
        <v>94</v>
      </c>
      <c r="J7" s="38" t="s">
        <v>95</v>
      </c>
      <c r="K7" s="38" t="s">
        <v>96</v>
      </c>
      <c r="L7" s="38" t="s">
        <v>97</v>
      </c>
      <c r="M7" s="38" t="s">
        <v>98</v>
      </c>
      <c r="N7" s="39" t="s">
        <v>99</v>
      </c>
      <c r="O7" s="39">
        <v>84.85</v>
      </c>
      <c r="P7" s="39">
        <v>100</v>
      </c>
      <c r="Q7" s="39">
        <v>2475</v>
      </c>
      <c r="R7" s="39">
        <v>13843525</v>
      </c>
      <c r="S7" s="39">
        <v>2194.0300000000002</v>
      </c>
      <c r="T7" s="39">
        <v>6309.63</v>
      </c>
      <c r="U7" s="39">
        <v>13615467</v>
      </c>
      <c r="V7" s="39">
        <v>1239.23</v>
      </c>
      <c r="W7" s="39">
        <v>10987.04</v>
      </c>
      <c r="X7" s="39">
        <v>111.21</v>
      </c>
      <c r="Y7" s="39">
        <v>110.34</v>
      </c>
      <c r="Z7" s="39">
        <v>110.9</v>
      </c>
      <c r="AA7" s="39">
        <v>109.68</v>
      </c>
      <c r="AB7" s="39">
        <v>106.56</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150.88999999999999</v>
      </c>
      <c r="AU7" s="39">
        <v>177.58</v>
      </c>
      <c r="AV7" s="39">
        <v>170.22</v>
      </c>
      <c r="AW7" s="39">
        <v>174.19</v>
      </c>
      <c r="AX7" s="39">
        <v>186.04</v>
      </c>
      <c r="AY7" s="39">
        <v>159.12</v>
      </c>
      <c r="AZ7" s="39">
        <v>169.68</v>
      </c>
      <c r="BA7" s="39">
        <v>166.51</v>
      </c>
      <c r="BB7" s="39">
        <v>172.47</v>
      </c>
      <c r="BC7" s="39">
        <v>170.76</v>
      </c>
      <c r="BD7" s="39">
        <v>260.31</v>
      </c>
      <c r="BE7" s="39">
        <v>77.73</v>
      </c>
      <c r="BF7" s="39">
        <v>82.88</v>
      </c>
      <c r="BG7" s="39">
        <v>82.49</v>
      </c>
      <c r="BH7" s="39">
        <v>81.45</v>
      </c>
      <c r="BI7" s="39">
        <v>85.79</v>
      </c>
      <c r="BJ7" s="39">
        <v>206.16</v>
      </c>
      <c r="BK7" s="39">
        <v>203.63</v>
      </c>
      <c r="BL7" s="39">
        <v>198.51</v>
      </c>
      <c r="BM7" s="39">
        <v>193.57</v>
      </c>
      <c r="BN7" s="39">
        <v>200.12</v>
      </c>
      <c r="BO7" s="39">
        <v>275.67</v>
      </c>
      <c r="BP7" s="39">
        <v>98.1</v>
      </c>
      <c r="BQ7" s="39">
        <v>97.17</v>
      </c>
      <c r="BR7" s="39">
        <v>97.75</v>
      </c>
      <c r="BS7" s="39">
        <v>96.69</v>
      </c>
      <c r="BT7" s="39">
        <v>93.45</v>
      </c>
      <c r="BU7" s="39">
        <v>104.03</v>
      </c>
      <c r="BV7" s="39">
        <v>103.04</v>
      </c>
      <c r="BW7" s="39">
        <v>103.28</v>
      </c>
      <c r="BX7" s="39">
        <v>102.26</v>
      </c>
      <c r="BY7" s="39">
        <v>98.26</v>
      </c>
      <c r="BZ7" s="39">
        <v>100.05</v>
      </c>
      <c r="CA7" s="39">
        <v>199.27</v>
      </c>
      <c r="CB7" s="39">
        <v>201.17</v>
      </c>
      <c r="CC7" s="39">
        <v>200.72</v>
      </c>
      <c r="CD7" s="39">
        <v>202.39</v>
      </c>
      <c r="CE7" s="39">
        <v>198.18</v>
      </c>
      <c r="CF7" s="39">
        <v>171.54</v>
      </c>
      <c r="CG7" s="39">
        <v>173</v>
      </c>
      <c r="CH7" s="39">
        <v>173.11</v>
      </c>
      <c r="CI7" s="39">
        <v>174.34</v>
      </c>
      <c r="CJ7" s="39">
        <v>172.33</v>
      </c>
      <c r="CK7" s="39">
        <v>166.4</v>
      </c>
      <c r="CL7" s="39">
        <v>61.12</v>
      </c>
      <c r="CM7" s="39">
        <v>61.58</v>
      </c>
      <c r="CN7" s="39">
        <v>61.54</v>
      </c>
      <c r="CO7" s="39">
        <v>61.45</v>
      </c>
      <c r="CP7" s="39">
        <v>61.68</v>
      </c>
      <c r="CQ7" s="39">
        <v>59</v>
      </c>
      <c r="CR7" s="39">
        <v>59.36</v>
      </c>
      <c r="CS7" s="39">
        <v>59.32</v>
      </c>
      <c r="CT7" s="39">
        <v>59.12</v>
      </c>
      <c r="CU7" s="39">
        <v>59.37</v>
      </c>
      <c r="CV7" s="39">
        <v>60.69</v>
      </c>
      <c r="CW7" s="39">
        <v>96.02</v>
      </c>
      <c r="CX7" s="39">
        <v>95.81</v>
      </c>
      <c r="CY7" s="39">
        <v>96.13</v>
      </c>
      <c r="CZ7" s="39">
        <v>95.83</v>
      </c>
      <c r="DA7" s="39">
        <v>95.7</v>
      </c>
      <c r="DB7" s="39">
        <v>93.69</v>
      </c>
      <c r="DC7" s="39">
        <v>93.82</v>
      </c>
      <c r="DD7" s="39">
        <v>93.74</v>
      </c>
      <c r="DE7" s="39">
        <v>93.64</v>
      </c>
      <c r="DF7" s="39">
        <v>93.68</v>
      </c>
      <c r="DG7" s="39">
        <v>89.82</v>
      </c>
      <c r="DH7" s="39">
        <v>46.69</v>
      </c>
      <c r="DI7" s="39">
        <v>47.43</v>
      </c>
      <c r="DJ7" s="39">
        <v>47.88</v>
      </c>
      <c r="DK7" s="39">
        <v>48.47</v>
      </c>
      <c r="DL7" s="39">
        <v>49.1</v>
      </c>
      <c r="DM7" s="39">
        <v>48.05</v>
      </c>
      <c r="DN7" s="39">
        <v>48.64</v>
      </c>
      <c r="DO7" s="39">
        <v>49.23</v>
      </c>
      <c r="DP7" s="39">
        <v>49.78</v>
      </c>
      <c r="DQ7" s="39">
        <v>50.32</v>
      </c>
      <c r="DR7" s="39">
        <v>50.19</v>
      </c>
      <c r="DS7" s="39">
        <v>13.59</v>
      </c>
      <c r="DT7" s="39">
        <v>14.77</v>
      </c>
      <c r="DU7" s="39">
        <v>16.23</v>
      </c>
      <c r="DV7" s="39">
        <v>17.54</v>
      </c>
      <c r="DW7" s="39">
        <v>18.79</v>
      </c>
      <c r="DX7" s="39">
        <v>17.97</v>
      </c>
      <c r="DY7" s="39">
        <v>19.95</v>
      </c>
      <c r="DZ7" s="39">
        <v>21.62</v>
      </c>
      <c r="EA7" s="39">
        <v>22.79</v>
      </c>
      <c r="EB7" s="39">
        <v>24.26</v>
      </c>
      <c r="EC7" s="39">
        <v>20.63</v>
      </c>
      <c r="ED7" s="39">
        <v>1.81</v>
      </c>
      <c r="EE7" s="39">
        <v>1.1299999999999999</v>
      </c>
      <c r="EF7" s="39">
        <v>1.01</v>
      </c>
      <c r="EG7" s="39">
        <v>0.97</v>
      </c>
      <c r="EH7" s="39">
        <v>1.07</v>
      </c>
      <c r="EI7" s="39">
        <v>1.18</v>
      </c>
      <c r="EJ7" s="39">
        <v>0.97</v>
      </c>
      <c r="EK7" s="39">
        <v>1.03</v>
      </c>
      <c r="EL7" s="39">
        <v>0.97</v>
      </c>
      <c r="EM7" s="39">
        <v>0.99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植竹 清美</cp:lastModifiedBy>
  <cp:lastPrinted>2022-01-19T05:23:15Z</cp:lastPrinted>
  <dcterms:created xsi:type="dcterms:W3CDTF">2021-12-03T06:47:35Z</dcterms:created>
  <dcterms:modified xsi:type="dcterms:W3CDTF">2022-01-19T06:24:04Z</dcterms:modified>
  <cp:category/>
</cp:coreProperties>
</file>