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local\fs\10総務部\1031理財課\財務係\【財務】2021年度\2021起債ライン\23_経営比較分析表（R2年度）\05　回答\"/>
    </mc:Choice>
  </mc:AlternateContent>
  <workbookProtection workbookAlgorithmName="SHA-512" workbookHashValue="VwT/MwnpnC2/RJy/7vHMuTm+UwR0Um2ZEiXaQl8dYxZCwGWwJPAS/m3hqSEr9pik7FhylCrP/czL5L/bCkpvGQ==" workbookSaltValue="VF5owD/4u2B58I5WgXgmx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<sst xmlns="http://schemas.openxmlformats.org/spreadsheetml/2006/main" count="231" uniqueCount="118">
  <si>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</si>
  <si>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</si>
  <si>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</si>
  <si>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</si>
  <si>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</si>
  <si>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</si>
  <si>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</si>
  <si>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</si>
  <si>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</si>
  <si>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</si>
  <si>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</si>
  <si>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</si>
  <si>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</si>
  <si>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</si>
  <si>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</si>
  <si>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</si>
  <si>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</si>
  <si>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</si>
  <si>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</si>
  <si>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</si>
  <si>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</si>
  <si>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</si>
  <si>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</si>
  <si>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</si>
  <si>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</si>
  <si>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</si>
  <si>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</si>
  <si>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</si>
  <si>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</si>
  <si>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</si>
  <si>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</si>
  <si>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</si>
  <si>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</si>
  <si>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</si>
  <si>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</si>
  <si>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</si>
  <si>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</si>
  <si>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</si>
  <si>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</si>
  <si>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</si>
  <si>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</si>
  <si>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</si>
  <si>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</si>
  <si>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</si>
  <si>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</si>
  <si>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</si>
  <si>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</si>
  <si>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</si>
  <si>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</si>
  <si>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</si>
  <si>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</si>
  <si>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</si>
  <si>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</si>
  <si>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</si>
  <si>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</si>
  <si>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</si>
  <si>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</si>
  <si>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</si>
  <si>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</si>
  <si>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</si>
  <si>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</si>
  <si>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</si>
  <si>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</si>
  <si>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</si>
  <si>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</si>
  <si>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</si>
  <si>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</si>
  <si>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</si>
  <si>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</si>
  <si>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</si>
  <si>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</si>
  <si>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</si>
  <si>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</si>
  <si>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</si>
  <si>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</si>
  <si>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</si>
  <si>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</si>
  <si>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</si>
  <si>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</si>
  <si>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</si>
  <si>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</si>
  <si>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</si>
  <si>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</si>
  <si>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</si>
  <si>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</si>
  <si>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</si>
  <si>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</si>
  <si>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</si>
  <si>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</si>
  <si>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</si>
  <si>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</si>
  <si>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</si>
  <si>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</si>
  <si>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</si>
  <si>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</si>
  <si>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</si>
  <si>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</si>
  <si>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</si>
  <si>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</si>
  <si>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</si>
  <si>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</si>
  <si>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</si>
  <si>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</si>
  <si>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</si>
  <si>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</si>
  <si>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</si>
  <si>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</si>
  <si>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</si>
  <si>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</si>
  <si>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</si>
  <si>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</si>
  <si>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</si>
  <si>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</si>
  <si>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</si>
  <si>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</si>
  <si>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・下水道料金収入が長期的に逓減傾向にある一方、維持管理費は増加傾向にあるなど、厳しい経営環境にある
・</t>
    </r>
    <r>
      <rPr>
        <sz val="10"/>
        <color theme="1"/>
        <rFont val="ＭＳ ゴシック"/>
        <family val="3"/>
        <charset val="128"/>
      </rPr>
      <t>将来にわたり下水道サービスを安定的に提供していくため、様々な企業努力に取り組むなど財政基盤の強化に努め、中長期的な視点に立った持続可能な事業運営を推進していく</t>
    </r>
    <rPh sb="79" eb="81">
      <t>サマザマ</t>
    </rPh>
    <rPh sb="82" eb="84">
      <t>キギョウ</t>
    </rPh>
    <rPh sb="84" eb="86">
      <t>ドリョク</t>
    </rPh>
    <rPh sb="87" eb="88">
      <t>ト</t>
    </rPh>
    <rPh sb="89" eb="90">
      <t>ク</t>
    </rPh>
    <phoneticPr fontId="4"/>
  </si>
  <si>
    <t>① 有形固定資産減価償却率
　計画的な維持管理により法定耐用年数を上回る経済的耐用年数まで延命化し、減価償却が進んでいるため、類似団体平均を上回っている
② 管渠老朽化率
　計画的な維持管理により法定耐用年数を上回る経済的耐用年数まで延命化し、対象の管きょ延長が増えているため、類似団体平均を上回っている
③ 管渠改善率
　予防型保全の観点から計画的な再構築を推進するなど、整備のペースアップを図ってきたことから、類似団体平均を大きく上回っている</t>
    <rPh sb="164" eb="167">
      <t>ヨボウガタ</t>
    </rPh>
    <rPh sb="167" eb="169">
      <t>ホゼン</t>
    </rPh>
    <rPh sb="170" eb="172">
      <t>カンテン</t>
    </rPh>
    <rPh sb="174" eb="177">
      <t>ケイカクテキ</t>
    </rPh>
    <phoneticPr fontId="4"/>
  </si>
  <si>
    <t>① 経常収支比率
　新型コロナウイルス感染症の影響による下水道料金収入の大幅な減収により、令和2年度は比率が大きく減少した
② 累積欠損金比率
　累積欠損金は生じていない
③ 流動比率
　地方公営企業会計の新会計基準の導入により、平成26年度以降、企業債を負債に計上することになったため、100％を下回っているが、償還財源は確保されている
④ 企業債残高対事業規模比率
　企業債残高は減少傾向にあるが、令和2年度は下水道料金収入が大幅に減収したため、当該指標は対前年度比で微増した
⑤ 経費回収率
　100％以上で推移しており、汚水処理に係る経費を回収できている
⑥ 汚水処理原価
　補修費や動力費などの維持管理費の増加に伴い、汚水処理原価も上昇傾向にある
⑦ 施設利用率
　昼夜間の人口比率や地理的条件、気象状況等の変動等の影響があり、類似団体平均を下回っている</t>
    <rPh sb="10" eb="12">
      <t>シンガタ</t>
    </rPh>
    <rPh sb="19" eb="22">
      <t>カンセンショウ</t>
    </rPh>
    <rPh sb="23" eb="25">
      <t>エイキョウ</t>
    </rPh>
    <rPh sb="28" eb="35">
      <t>ゲスイドウリョウキンシュウニュウ</t>
    </rPh>
    <rPh sb="36" eb="38">
      <t>オオハバ</t>
    </rPh>
    <rPh sb="39" eb="41">
      <t>ゲンシュウ</t>
    </rPh>
    <rPh sb="51" eb="53">
      <t>ヒリツ</t>
    </rPh>
    <rPh sb="189" eb="191">
      <t>キギョウ</t>
    </rPh>
    <rPh sb="191" eb="192">
      <t>サイ</t>
    </rPh>
    <rPh sb="192" eb="194">
      <t>ザンダカ</t>
    </rPh>
    <rPh sb="195" eb="197">
      <t>ゲンショウ</t>
    </rPh>
    <rPh sb="197" eb="199">
      <t>ケイコウ</t>
    </rPh>
    <rPh sb="228" eb="230">
      <t>トウガイ</t>
    </rPh>
    <rPh sb="230" eb="232">
      <t>シヒョウ</t>
    </rPh>
    <rPh sb="233" eb="234">
      <t>タイ</t>
    </rPh>
    <rPh sb="234" eb="238">
      <t>ゼンネンドヒ</t>
    </rPh>
    <rPh sb="316" eb="317">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</si>
</sst>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1.02</c:v>
                </c:pt>
                <c:pt idx="1">
                  <c:v>1.02</c:v>
                </c:pt>
                <c:pt idx="2">
                  <c:v>0.9</c:v>
                </c:pt>
                <c:pt idx="3">
                  <c:v>0.86</c:v>
                </c:pt>
                <c:pt idx="4">
                  <c:v>0.91</c:v>
                </c:pt>
              </c:numCache>
            </c:numRef>
          </c:val>
          <c:extLst>
            <c:ext xmlns:c16="http://schemas.microsoft.com/office/drawing/2014/chart" uri="{C3380CC4-5D6E-409C-BE32-E72D297353CC}">
              <c16:uniqueId val="{00000000-AB38-4EB0-BEC6-55E84F743E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AB38-4EB0-BEC6-55E84F743E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58.42</c:v>
                </c:pt>
                <c:pt idx="1">
                  <c:v>57.77</c:v>
                </c:pt>
                <c:pt idx="2">
                  <c:v>55.73</c:v>
                </c:pt>
                <c:pt idx="3">
                  <c:v>55.84</c:v>
                </c:pt>
                <c:pt idx="4">
                  <c:v>57.15</c:v>
                </c:pt>
              </c:numCache>
            </c:numRef>
          </c:val>
          <c:extLst>
            <c:ext xmlns:c16="http://schemas.microsoft.com/office/drawing/2014/chart" uri="{C3380CC4-5D6E-409C-BE32-E72D297353CC}">
              <c16:uniqueId val="{00000000-48A9-42E6-A7F8-939DD891DA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48A9-42E6-A7F8-939DD891DA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99.97</c:v>
                </c:pt>
                <c:pt idx="1">
                  <c:v>99.98</c:v>
                </c:pt>
                <c:pt idx="2">
                  <c:v>99.98</c:v>
                </c:pt>
                <c:pt idx="3">
                  <c:v>99.98</c:v>
                </c:pt>
                <c:pt idx="4">
                  <c:v>99.98</c:v>
                </c:pt>
              </c:numCache>
            </c:numRef>
          </c:val>
          <c:extLst>
            <c:ext xmlns:c16="http://schemas.microsoft.com/office/drawing/2014/chart" uri="{C3380CC4-5D6E-409C-BE32-E72D297353CC}">
              <c16:uniqueId val="{00000000-DC58-4341-A918-465AF39BAF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DC58-4341-A918-465AF39BAF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112.24</c:v>
                </c:pt>
                <c:pt idx="1">
                  <c:v>112.08</c:v>
                </c:pt>
                <c:pt idx="2">
                  <c:v>111.78</c:v>
                </c:pt>
                <c:pt idx="3">
                  <c:v>108.53</c:v>
                </c:pt>
                <c:pt idx="4">
                  <c:v>104</c:v>
                </c:pt>
              </c:numCache>
            </c:numRef>
          </c:val>
          <c:extLst>
            <c:ext xmlns:c16="http://schemas.microsoft.com/office/drawing/2014/chart" uri="{C3380CC4-5D6E-409C-BE32-E72D297353CC}">
              <c16:uniqueId val="{00000000-1A95-4B6A-8A16-655C4A6CC2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1A95-4B6A-8A16-655C4A6CC2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47.12</c:v>
                </c:pt>
                <c:pt idx="1">
                  <c:v>48.34</c:v>
                </c:pt>
                <c:pt idx="2">
                  <c:v>49.41</c:v>
                </c:pt>
                <c:pt idx="3">
                  <c:v>50.53</c:v>
                </c:pt>
                <c:pt idx="4">
                  <c:v>51.4</c:v>
                </c:pt>
              </c:numCache>
            </c:numRef>
          </c:val>
          <c:extLst>
            <c:ext xmlns:c16="http://schemas.microsoft.com/office/drawing/2014/chart" uri="{C3380CC4-5D6E-409C-BE32-E72D297353CC}">
              <c16:uniqueId val="{00000000-AEA0-4B0E-B67E-D53B6F867D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AEA0-4B0E-B67E-D53B6F867D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12.31</c:v>
                </c:pt>
                <c:pt idx="1">
                  <c:v>12.99</c:v>
                </c:pt>
                <c:pt idx="2">
                  <c:v>14.71</c:v>
                </c:pt>
                <c:pt idx="3">
                  <c:v>16.09</c:v>
                </c:pt>
                <c:pt idx="4">
                  <c:v>17.489999999999998</c:v>
                </c:pt>
              </c:numCache>
            </c:numRef>
          </c:val>
          <c:extLst>
            <c:ext xmlns:c16="http://schemas.microsoft.com/office/drawing/2014/chart" uri="{C3380CC4-5D6E-409C-BE32-E72D297353CC}">
              <c16:uniqueId val="{00000000-7044-4311-9FE6-5B341E1745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7044-4311-9FE6-5B341E1745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CF-4405-82AC-AF80608BD2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7BCF-4405-82AC-AF80608BD2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59.49</c:v>
                </c:pt>
                <c:pt idx="1">
                  <c:v>66.209999999999994</c:v>
                </c:pt>
                <c:pt idx="2">
                  <c:v>76.739999999999995</c:v>
                </c:pt>
                <c:pt idx="3">
                  <c:v>78.430000000000007</c:v>
                </c:pt>
                <c:pt idx="4">
                  <c:v>72.180000000000007</c:v>
                </c:pt>
              </c:numCache>
            </c:numRef>
          </c:val>
          <c:extLst>
            <c:ext xmlns:c16="http://schemas.microsoft.com/office/drawing/2014/chart" uri="{C3380CC4-5D6E-409C-BE32-E72D297353CC}">
              <c16:uniqueId val="{00000000-A1FC-4624-9FDB-CA872A9437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A1FC-4624-9FDB-CA872A9437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268.72000000000003</c:v>
                </c:pt>
                <c:pt idx="1">
                  <c:v>245.31</c:v>
                </c:pt>
                <c:pt idx="2">
                  <c:v>224.5</c:v>
                </c:pt>
                <c:pt idx="3">
                  <c:v>210.09</c:v>
                </c:pt>
                <c:pt idx="4">
                  <c:v>217.1</c:v>
                </c:pt>
              </c:numCache>
            </c:numRef>
          </c:val>
          <c:extLst>
            <c:ext xmlns:c16="http://schemas.microsoft.com/office/drawing/2014/chart" uri="{C3380CC4-5D6E-409C-BE32-E72D297353CC}">
              <c16:uniqueId val="{00000000-3F60-4164-81CF-C0C318E969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3F60-4164-81CF-C0C318E969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120.35</c:v>
                </c:pt>
                <c:pt idx="1">
                  <c:v>117.61</c:v>
                </c:pt>
                <c:pt idx="2">
                  <c:v>115.57</c:v>
                </c:pt>
                <c:pt idx="3">
                  <c:v>110.49</c:v>
                </c:pt>
                <c:pt idx="4">
                  <c:v>101.89</c:v>
                </c:pt>
              </c:numCache>
            </c:numRef>
          </c:val>
          <c:extLst>
            <c:ext xmlns:c16="http://schemas.microsoft.com/office/drawing/2014/chart" uri="{C3380CC4-5D6E-409C-BE32-E72D297353CC}">
              <c16:uniqueId val="{00000000-BB79-40E1-97DB-31135F0C39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BB79-40E1-97DB-31135F0C39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108.96</c:v>
                </c:pt>
                <c:pt idx="1">
                  <c:v>111.17</c:v>
                </c:pt>
                <c:pt idx="2">
                  <c:v>113.69</c:v>
                </c:pt>
                <c:pt idx="3">
                  <c:v>117.31</c:v>
                </c:pt>
                <c:pt idx="4">
                  <c:v>118.31</c:v>
                </c:pt>
              </c:numCache>
            </c:numRef>
          </c:val>
          <c:extLst>
            <c:ext xmlns:c16="http://schemas.microsoft.com/office/drawing/2014/chart" uri="{C3380CC4-5D6E-409C-BE32-E72D297353CC}">
              <c16:uniqueId val="{00000000-17A6-4ACF-AD1F-F909B72D48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17A6-4ACF-AD1F-F909B72D48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40" zoomScale="80" zoomScaleNormal="80" workbookViewId="0">
      <selection activeCell="CA16" sqref="CA1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東京都</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政令市等</v>
      </c>
      <c r="X8" s="78"/>
      <c r="Y8" s="78"/>
      <c r="Z8" s="78"/>
      <c r="AA8" s="78"/>
      <c r="AB8" s="78"/>
      <c r="AC8" s="78"/>
      <c r="AD8" s="79" t="str">
        <f>データ!$M$6</f>
        <v>自治体職員</v>
      </c>
      <c r="AE8" s="79"/>
      <c r="AF8" s="79"/>
      <c r="AG8" s="79"/>
      <c r="AH8" s="79"/>
      <c r="AI8" s="79"/>
      <c r="AJ8" s="79"/>
      <c r="AK8" s="3"/>
      <c r="AL8" s="75">
        <f>データ!S6</f>
        <v>13843525</v>
      </c>
      <c r="AM8" s="75"/>
      <c r="AN8" s="75"/>
      <c r="AO8" s="75"/>
      <c r="AP8" s="75"/>
      <c r="AQ8" s="75"/>
      <c r="AR8" s="75"/>
      <c r="AS8" s="75"/>
      <c r="AT8" s="74">
        <f>データ!T6</f>
        <v>2194.0300000000002</v>
      </c>
      <c r="AU8" s="74"/>
      <c r="AV8" s="74"/>
      <c r="AW8" s="74"/>
      <c r="AX8" s="74"/>
      <c r="AY8" s="74"/>
      <c r="AZ8" s="74"/>
      <c r="BA8" s="74"/>
      <c r="BB8" s="74">
        <f>データ!U6</f>
        <v>6309.63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74.599999999999994</v>
      </c>
      <c r="J10" s="74"/>
      <c r="K10" s="74"/>
      <c r="L10" s="74"/>
      <c r="M10" s="74"/>
      <c r="N10" s="74"/>
      <c r="O10" s="74"/>
      <c r="P10" s="74">
        <f>データ!P6</f>
        <v>99.9</v>
      </c>
      <c r="Q10" s="74"/>
      <c r="R10" s="74"/>
      <c r="S10" s="74"/>
      <c r="T10" s="74"/>
      <c r="U10" s="74"/>
      <c r="V10" s="74"/>
      <c r="W10" s="74">
        <f>データ!Q6</f>
        <v>95.39</v>
      </c>
      <c r="X10" s="74"/>
      <c r="Y10" s="74"/>
      <c r="Z10" s="74"/>
      <c r="AA10" s="74"/>
      <c r="AB10" s="74"/>
      <c r="AC10" s="74"/>
      <c r="AD10" s="75">
        <f>データ!R6</f>
        <v>2068</v>
      </c>
      <c r="AE10" s="75"/>
      <c r="AF10" s="75"/>
      <c r="AG10" s="75"/>
      <c r="AH10" s="75"/>
      <c r="AI10" s="75"/>
      <c r="AJ10" s="75"/>
      <c r="AK10" s="2"/>
      <c r="AL10" s="75">
        <f>データ!V6</f>
        <v>9559878</v>
      </c>
      <c r="AM10" s="75"/>
      <c r="AN10" s="75"/>
      <c r="AO10" s="75"/>
      <c r="AP10" s="75"/>
      <c r="AQ10" s="75"/>
      <c r="AR10" s="75"/>
      <c r="AS10" s="75"/>
      <c r="AT10" s="74">
        <f>データ!W6</f>
        <v>562.28</v>
      </c>
      <c r="AU10" s="74"/>
      <c r="AV10" s="74"/>
      <c r="AW10" s="74"/>
      <c r="AX10" s="74"/>
      <c r="AY10" s="74"/>
      <c r="AZ10" s="74"/>
      <c r="BA10" s="74"/>
      <c r="BB10" s="74">
        <f>データ!X6</f>
        <v>17001.990000000002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2"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0mxtks5xW3uNPZOTlyUmhNTN6Raq5j1/BLX8icoAItz0ao7H+7kJKO2+EFION2NhDjiUSGljLD6BnA0k8XZ7A==" saltValue="Ntpz7lUL2hmdyyU2oNzq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130001</v>
      </c>
      <c r="D6" s="33">
        <f t="shared" si="3"/>
        <v>46</v>
      </c>
      <c r="E6" s="33">
        <f t="shared" si="3"/>
        <v>17</v>
      </c>
      <c r="F6" s="33">
        <f t="shared" si="3"/>
        <v>1</v>
      </c>
      <c r="G6" s="33">
        <f t="shared" si="3"/>
        <v>0</v>
      </c>
      <c r="H6" s="33" t="str">
        <f t="shared" si="3"/>
        <v>東京都</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74.599999999999994</v>
      </c>
      <c r="P6" s="34">
        <f t="shared" si="3"/>
        <v>99.9</v>
      </c>
      <c r="Q6" s="34">
        <f t="shared" si="3"/>
        <v>95.39</v>
      </c>
      <c r="R6" s="34">
        <f t="shared" si="3"/>
        <v>2068</v>
      </c>
      <c r="S6" s="34">
        <f t="shared" si="3"/>
        <v>13843525</v>
      </c>
      <c r="T6" s="34">
        <f t="shared" si="3"/>
        <v>2194.0300000000002</v>
      </c>
      <c r="U6" s="34">
        <f t="shared" si="3"/>
        <v>6309.63</v>
      </c>
      <c r="V6" s="34">
        <f t="shared" si="3"/>
        <v>9559878</v>
      </c>
      <c r="W6" s="34">
        <f t="shared" si="3"/>
        <v>562.28</v>
      </c>
      <c r="X6" s="34">
        <f t="shared" si="3"/>
        <v>17001.990000000002</v>
      </c>
      <c r="Y6" s="35">
        <f>IF(Y7="",NA(),Y7)</f>
        <v>112.24</v>
      </c>
      <c r="Z6" s="35">
        <f t="shared" ref="Z6:AH6" si="4">IF(Z7="",NA(),Z7)</f>
        <v>112.08</v>
      </c>
      <c r="AA6" s="35">
        <f t="shared" si="4"/>
        <v>111.78</v>
      </c>
      <c r="AB6" s="35">
        <f t="shared" si="4"/>
        <v>108.53</v>
      </c>
      <c r="AC6" s="35">
        <f t="shared" si="4"/>
        <v>104</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59.49</v>
      </c>
      <c r="AV6" s="35">
        <f t="shared" ref="AV6:BD6" si="6">IF(AV7="",NA(),AV7)</f>
        <v>66.209999999999994</v>
      </c>
      <c r="AW6" s="35">
        <f t="shared" si="6"/>
        <v>76.739999999999995</v>
      </c>
      <c r="AX6" s="35">
        <f t="shared" si="6"/>
        <v>78.430000000000007</v>
      </c>
      <c r="AY6" s="35">
        <f t="shared" si="6"/>
        <v>72.180000000000007</v>
      </c>
      <c r="AZ6" s="35">
        <f t="shared" si="6"/>
        <v>59.45</v>
      </c>
      <c r="BA6" s="35">
        <f t="shared" si="6"/>
        <v>64.94</v>
      </c>
      <c r="BB6" s="35">
        <f t="shared" si="6"/>
        <v>70.08</v>
      </c>
      <c r="BC6" s="35">
        <f t="shared" si="6"/>
        <v>72.92</v>
      </c>
      <c r="BD6" s="35">
        <f t="shared" si="6"/>
        <v>71.39</v>
      </c>
      <c r="BE6" s="34" t="str">
        <f>IF(BE7="","",IF(BE7="-","【-】","【"&amp;SUBSTITUTE(TEXT(BE7,"#,##0.00"),"-","△")&amp;"】"))</f>
        <v>【67.52】</v>
      </c>
      <c r="BF6" s="35">
        <f>IF(BF7="",NA(),BF7)</f>
        <v>268.72000000000003</v>
      </c>
      <c r="BG6" s="35">
        <f t="shared" ref="BG6:BO6" si="7">IF(BG7="",NA(),BG7)</f>
        <v>245.31</v>
      </c>
      <c r="BH6" s="35">
        <f t="shared" si="7"/>
        <v>224.5</v>
      </c>
      <c r="BI6" s="35">
        <f t="shared" si="7"/>
        <v>210.09</v>
      </c>
      <c r="BJ6" s="35">
        <f t="shared" si="7"/>
        <v>217.1</v>
      </c>
      <c r="BK6" s="35">
        <f t="shared" si="7"/>
        <v>576.02</v>
      </c>
      <c r="BL6" s="35">
        <f t="shared" si="7"/>
        <v>549.48</v>
      </c>
      <c r="BM6" s="35">
        <f t="shared" si="7"/>
        <v>537.13</v>
      </c>
      <c r="BN6" s="35">
        <f t="shared" si="7"/>
        <v>531.38</v>
      </c>
      <c r="BO6" s="35">
        <f t="shared" si="7"/>
        <v>551.04</v>
      </c>
      <c r="BP6" s="34" t="str">
        <f>IF(BP7="","",IF(BP7="-","【-】","【"&amp;SUBSTITUTE(TEXT(BP7,"#,##0.00"),"-","△")&amp;"】"))</f>
        <v>【705.21】</v>
      </c>
      <c r="BQ6" s="35">
        <f>IF(BQ7="",NA(),BQ7)</f>
        <v>120.35</v>
      </c>
      <c r="BR6" s="35">
        <f t="shared" ref="BR6:BZ6" si="8">IF(BR7="",NA(),BR7)</f>
        <v>117.61</v>
      </c>
      <c r="BS6" s="35">
        <f t="shared" si="8"/>
        <v>115.57</v>
      </c>
      <c r="BT6" s="35">
        <f t="shared" si="8"/>
        <v>110.49</v>
      </c>
      <c r="BU6" s="35">
        <f t="shared" si="8"/>
        <v>101.89</v>
      </c>
      <c r="BV6" s="35">
        <f t="shared" si="8"/>
        <v>113.34</v>
      </c>
      <c r="BW6" s="35">
        <f t="shared" si="8"/>
        <v>113.83</v>
      </c>
      <c r="BX6" s="35">
        <f t="shared" si="8"/>
        <v>112.43</v>
      </c>
      <c r="BY6" s="35">
        <f t="shared" si="8"/>
        <v>110.92</v>
      </c>
      <c r="BZ6" s="35">
        <f t="shared" si="8"/>
        <v>105.67</v>
      </c>
      <c r="CA6" s="34" t="str">
        <f>IF(CA7="","",IF(CA7="-","【-】","【"&amp;SUBSTITUTE(TEXT(CA7,"#,##0.00"),"-","△")&amp;"】"))</f>
        <v>【98.96】</v>
      </c>
      <c r="CB6" s="35">
        <f>IF(CB7="",NA(),CB7)</f>
        <v>108.96</v>
      </c>
      <c r="CC6" s="35">
        <f t="shared" ref="CC6:CK6" si="9">IF(CC7="",NA(),CC7)</f>
        <v>111.17</v>
      </c>
      <c r="CD6" s="35">
        <f t="shared" si="9"/>
        <v>113.69</v>
      </c>
      <c r="CE6" s="35">
        <f t="shared" si="9"/>
        <v>117.31</v>
      </c>
      <c r="CF6" s="35">
        <f t="shared" si="9"/>
        <v>118.31</v>
      </c>
      <c r="CG6" s="35">
        <f t="shared" si="9"/>
        <v>117.4</v>
      </c>
      <c r="CH6" s="35">
        <f t="shared" si="9"/>
        <v>116.87</v>
      </c>
      <c r="CI6" s="35">
        <f t="shared" si="9"/>
        <v>118.55</v>
      </c>
      <c r="CJ6" s="35">
        <f t="shared" si="9"/>
        <v>119.33</v>
      </c>
      <c r="CK6" s="35">
        <f t="shared" si="9"/>
        <v>118.72</v>
      </c>
      <c r="CL6" s="34" t="str">
        <f>IF(CL7="","",IF(CL7="-","【-】","【"&amp;SUBSTITUTE(TEXT(CL7,"#,##0.00"),"-","△")&amp;"】"))</f>
        <v>【134.52】</v>
      </c>
      <c r="CM6" s="35">
        <f>IF(CM7="",NA(),CM7)</f>
        <v>58.42</v>
      </c>
      <c r="CN6" s="35">
        <f t="shared" ref="CN6:CV6" si="10">IF(CN7="",NA(),CN7)</f>
        <v>57.77</v>
      </c>
      <c r="CO6" s="35">
        <f t="shared" si="10"/>
        <v>55.73</v>
      </c>
      <c r="CP6" s="35">
        <f t="shared" si="10"/>
        <v>55.84</v>
      </c>
      <c r="CQ6" s="35">
        <f t="shared" si="10"/>
        <v>57.15</v>
      </c>
      <c r="CR6" s="35">
        <f t="shared" si="10"/>
        <v>59.16</v>
      </c>
      <c r="CS6" s="35">
        <f t="shared" si="10"/>
        <v>59.44</v>
      </c>
      <c r="CT6" s="35">
        <f t="shared" si="10"/>
        <v>57.38</v>
      </c>
      <c r="CU6" s="35">
        <f t="shared" si="10"/>
        <v>58.09</v>
      </c>
      <c r="CV6" s="35">
        <f t="shared" si="10"/>
        <v>58.16</v>
      </c>
      <c r="CW6" s="34" t="str">
        <f>IF(CW7="","",IF(CW7="-","【-】","【"&amp;SUBSTITUTE(TEXT(CW7,"#,##0.00"),"-","△")&amp;"】"))</f>
        <v>【59.57】</v>
      </c>
      <c r="CX6" s="35">
        <f>IF(CX7="",NA(),CX7)</f>
        <v>99.97</v>
      </c>
      <c r="CY6" s="35">
        <f t="shared" ref="CY6:DG6" si="11">IF(CY7="",NA(),CY7)</f>
        <v>99.98</v>
      </c>
      <c r="CZ6" s="35">
        <f t="shared" si="11"/>
        <v>99.98</v>
      </c>
      <c r="DA6" s="35">
        <f t="shared" si="11"/>
        <v>99.98</v>
      </c>
      <c r="DB6" s="35">
        <f t="shared" si="11"/>
        <v>99.98</v>
      </c>
      <c r="DC6" s="35">
        <f t="shared" si="11"/>
        <v>98.86</v>
      </c>
      <c r="DD6" s="35">
        <f t="shared" si="11"/>
        <v>98.9</v>
      </c>
      <c r="DE6" s="35">
        <f t="shared" si="11"/>
        <v>98.98</v>
      </c>
      <c r="DF6" s="35">
        <f t="shared" si="11"/>
        <v>99.01</v>
      </c>
      <c r="DG6" s="35">
        <f t="shared" si="11"/>
        <v>99.1</v>
      </c>
      <c r="DH6" s="34" t="str">
        <f>IF(DH7="","",IF(DH7="-","【-】","【"&amp;SUBSTITUTE(TEXT(DH7,"#,##0.00"),"-","△")&amp;"】"))</f>
        <v>【95.57】</v>
      </c>
      <c r="DI6" s="35">
        <f>IF(DI7="",NA(),DI7)</f>
        <v>47.12</v>
      </c>
      <c r="DJ6" s="35">
        <f t="shared" ref="DJ6:DR6" si="12">IF(DJ7="",NA(),DJ7)</f>
        <v>48.34</v>
      </c>
      <c r="DK6" s="35">
        <f t="shared" si="12"/>
        <v>49.41</v>
      </c>
      <c r="DL6" s="35">
        <f t="shared" si="12"/>
        <v>50.53</v>
      </c>
      <c r="DM6" s="35">
        <f t="shared" si="12"/>
        <v>51.4</v>
      </c>
      <c r="DN6" s="35">
        <f t="shared" si="12"/>
        <v>44.55</v>
      </c>
      <c r="DO6" s="35">
        <f t="shared" si="12"/>
        <v>45.79</v>
      </c>
      <c r="DP6" s="35">
        <f t="shared" si="12"/>
        <v>47.06</v>
      </c>
      <c r="DQ6" s="35">
        <f t="shared" si="12"/>
        <v>48.25</v>
      </c>
      <c r="DR6" s="35">
        <f t="shared" si="12"/>
        <v>49.35</v>
      </c>
      <c r="DS6" s="34" t="str">
        <f>IF(DS7="","",IF(DS7="-","【-】","【"&amp;SUBSTITUTE(TEXT(DS7,"#,##0.00"),"-","△")&amp;"】"))</f>
        <v>【36.52】</v>
      </c>
      <c r="DT6" s="35">
        <f>IF(DT7="",NA(),DT7)</f>
        <v>12.31</v>
      </c>
      <c r="DU6" s="35">
        <f t="shared" ref="DU6:EC6" si="13">IF(DU7="",NA(),DU7)</f>
        <v>12.99</v>
      </c>
      <c r="DV6" s="35">
        <f t="shared" si="13"/>
        <v>14.71</v>
      </c>
      <c r="DW6" s="35">
        <f t="shared" si="13"/>
        <v>16.09</v>
      </c>
      <c r="DX6" s="35">
        <f t="shared" si="13"/>
        <v>17.489999999999998</v>
      </c>
      <c r="DY6" s="35">
        <f t="shared" si="13"/>
        <v>8.25</v>
      </c>
      <c r="DZ6" s="35">
        <f t="shared" si="13"/>
        <v>9</v>
      </c>
      <c r="EA6" s="35">
        <f t="shared" si="13"/>
        <v>9.6300000000000008</v>
      </c>
      <c r="EB6" s="35">
        <f t="shared" si="13"/>
        <v>10.76</v>
      </c>
      <c r="EC6" s="35">
        <f t="shared" si="13"/>
        <v>12.06</v>
      </c>
      <c r="ED6" s="34" t="str">
        <f>IF(ED7="","",IF(ED7="-","【-】","【"&amp;SUBSTITUTE(TEXT(ED7,"#,##0.00"),"-","△")&amp;"】"))</f>
        <v>【5.72】</v>
      </c>
      <c r="EE6" s="35">
        <f>IF(EE7="",NA(),EE7)</f>
        <v>1.02</v>
      </c>
      <c r="EF6" s="35">
        <f t="shared" ref="EF6:EN6" si="14">IF(EF7="",NA(),EF7)</f>
        <v>1.02</v>
      </c>
      <c r="EG6" s="35">
        <f t="shared" si="14"/>
        <v>0.9</v>
      </c>
      <c r="EH6" s="35">
        <f t="shared" si="14"/>
        <v>0.86</v>
      </c>
      <c r="EI6" s="35">
        <f t="shared" si="14"/>
        <v>0.91</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2">
      <c r="A7" s="28"/>
      <c r="B7" s="37">
        <v>2020</v>
      </c>
      <c r="C7" s="37">
        <v>130001</v>
      </c>
      <c r="D7" s="37">
        <v>46</v>
      </c>
      <c r="E7" s="37">
        <v>17</v>
      </c>
      <c r="F7" s="37">
        <v>1</v>
      </c>
      <c r="G7" s="37">
        <v>0</v>
      </c>
      <c r="H7" s="37" t="s">
        <v>96</v>
      </c>
      <c r="I7" s="37" t="s">
        <v>97</v>
      </c>
      <c r="J7" s="37" t="s">
        <v>98</v>
      </c>
      <c r="K7" s="37" t="s">
        <v>99</v>
      </c>
      <c r="L7" s="37" t="s">
        <v>100</v>
      </c>
      <c r="M7" s="37" t="s">
        <v>101</v>
      </c>
      <c r="N7" s="38" t="s">
        <v>102</v>
      </c>
      <c r="O7" s="38">
        <v>74.599999999999994</v>
      </c>
      <c r="P7" s="38">
        <v>99.9</v>
      </c>
      <c r="Q7" s="38">
        <v>95.39</v>
      </c>
      <c r="R7" s="38">
        <v>2068</v>
      </c>
      <c r="S7" s="38">
        <v>13843525</v>
      </c>
      <c r="T7" s="38">
        <v>2194.0300000000002</v>
      </c>
      <c r="U7" s="38">
        <v>6309.63</v>
      </c>
      <c r="V7" s="38">
        <v>9559878</v>
      </c>
      <c r="W7" s="38">
        <v>562.28</v>
      </c>
      <c r="X7" s="38">
        <v>17001.990000000002</v>
      </c>
      <c r="Y7" s="38">
        <v>112.24</v>
      </c>
      <c r="Z7" s="38">
        <v>112.08</v>
      </c>
      <c r="AA7" s="38">
        <v>111.78</v>
      </c>
      <c r="AB7" s="38">
        <v>108.53</v>
      </c>
      <c r="AC7" s="38">
        <v>104</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59.49</v>
      </c>
      <c r="AV7" s="38">
        <v>66.209999999999994</v>
      </c>
      <c r="AW7" s="38">
        <v>76.739999999999995</v>
      </c>
      <c r="AX7" s="38">
        <v>78.430000000000007</v>
      </c>
      <c r="AY7" s="38">
        <v>72.180000000000007</v>
      </c>
      <c r="AZ7" s="38">
        <v>59.45</v>
      </c>
      <c r="BA7" s="38">
        <v>64.94</v>
      </c>
      <c r="BB7" s="38">
        <v>70.08</v>
      </c>
      <c r="BC7" s="38">
        <v>72.92</v>
      </c>
      <c r="BD7" s="38">
        <v>71.39</v>
      </c>
      <c r="BE7" s="38">
        <v>67.52</v>
      </c>
      <c r="BF7" s="38">
        <v>268.72000000000003</v>
      </c>
      <c r="BG7" s="38">
        <v>245.31</v>
      </c>
      <c r="BH7" s="38">
        <v>224.5</v>
      </c>
      <c r="BI7" s="38">
        <v>210.09</v>
      </c>
      <c r="BJ7" s="38">
        <v>217.1</v>
      </c>
      <c r="BK7" s="38">
        <v>576.02</v>
      </c>
      <c r="BL7" s="38">
        <v>549.48</v>
      </c>
      <c r="BM7" s="38">
        <v>537.13</v>
      </c>
      <c r="BN7" s="38">
        <v>531.38</v>
      </c>
      <c r="BO7" s="38">
        <v>551.04</v>
      </c>
      <c r="BP7" s="38">
        <v>705.21</v>
      </c>
      <c r="BQ7" s="38">
        <v>120.35</v>
      </c>
      <c r="BR7" s="38">
        <v>117.61</v>
      </c>
      <c r="BS7" s="38">
        <v>115.57</v>
      </c>
      <c r="BT7" s="38">
        <v>110.49</v>
      </c>
      <c r="BU7" s="38">
        <v>101.89</v>
      </c>
      <c r="BV7" s="38">
        <v>113.34</v>
      </c>
      <c r="BW7" s="38">
        <v>113.83</v>
      </c>
      <c r="BX7" s="38">
        <v>112.43</v>
      </c>
      <c r="BY7" s="38">
        <v>110.92</v>
      </c>
      <c r="BZ7" s="38">
        <v>105.67</v>
      </c>
      <c r="CA7" s="38">
        <v>98.96</v>
      </c>
      <c r="CB7" s="38">
        <v>108.96</v>
      </c>
      <c r="CC7" s="38">
        <v>111.17</v>
      </c>
      <c r="CD7" s="38">
        <v>113.69</v>
      </c>
      <c r="CE7" s="38">
        <v>117.31</v>
      </c>
      <c r="CF7" s="38">
        <v>118.31</v>
      </c>
      <c r="CG7" s="38">
        <v>117.4</v>
      </c>
      <c r="CH7" s="38">
        <v>116.87</v>
      </c>
      <c r="CI7" s="38">
        <v>118.55</v>
      </c>
      <c r="CJ7" s="38">
        <v>119.33</v>
      </c>
      <c r="CK7" s="38">
        <v>118.72</v>
      </c>
      <c r="CL7" s="38">
        <v>134.52000000000001</v>
      </c>
      <c r="CM7" s="38">
        <v>58.42</v>
      </c>
      <c r="CN7" s="38">
        <v>57.77</v>
      </c>
      <c r="CO7" s="38">
        <v>55.73</v>
      </c>
      <c r="CP7" s="38">
        <v>55.84</v>
      </c>
      <c r="CQ7" s="38">
        <v>57.15</v>
      </c>
      <c r="CR7" s="38">
        <v>59.16</v>
      </c>
      <c r="CS7" s="38">
        <v>59.44</v>
      </c>
      <c r="CT7" s="38">
        <v>57.38</v>
      </c>
      <c r="CU7" s="38">
        <v>58.09</v>
      </c>
      <c r="CV7" s="38">
        <v>58.16</v>
      </c>
      <c r="CW7" s="38">
        <v>59.57</v>
      </c>
      <c r="CX7" s="38">
        <v>99.97</v>
      </c>
      <c r="CY7" s="38">
        <v>99.98</v>
      </c>
      <c r="CZ7" s="38">
        <v>99.98</v>
      </c>
      <c r="DA7" s="38">
        <v>99.98</v>
      </c>
      <c r="DB7" s="38">
        <v>99.98</v>
      </c>
      <c r="DC7" s="38">
        <v>98.86</v>
      </c>
      <c r="DD7" s="38">
        <v>98.9</v>
      </c>
      <c r="DE7" s="38">
        <v>98.98</v>
      </c>
      <c r="DF7" s="38">
        <v>99.01</v>
      </c>
      <c r="DG7" s="38">
        <v>99.1</v>
      </c>
      <c r="DH7" s="38">
        <v>95.57</v>
      </c>
      <c r="DI7" s="38">
        <v>47.12</v>
      </c>
      <c r="DJ7" s="38">
        <v>48.34</v>
      </c>
      <c r="DK7" s="38">
        <v>49.41</v>
      </c>
      <c r="DL7" s="38">
        <v>50.53</v>
      </c>
      <c r="DM7" s="38">
        <v>51.4</v>
      </c>
      <c r="DN7" s="38">
        <v>44.55</v>
      </c>
      <c r="DO7" s="38">
        <v>45.79</v>
      </c>
      <c r="DP7" s="38">
        <v>47.06</v>
      </c>
      <c r="DQ7" s="38">
        <v>48.25</v>
      </c>
      <c r="DR7" s="38">
        <v>49.35</v>
      </c>
      <c r="DS7" s="38">
        <v>36.520000000000003</v>
      </c>
      <c r="DT7" s="38">
        <v>12.31</v>
      </c>
      <c r="DU7" s="38">
        <v>12.99</v>
      </c>
      <c r="DV7" s="38">
        <v>14.71</v>
      </c>
      <c r="DW7" s="38">
        <v>16.09</v>
      </c>
      <c r="DX7" s="38">
        <v>17.489999999999998</v>
      </c>
      <c r="DY7" s="38">
        <v>8.25</v>
      </c>
      <c r="DZ7" s="38">
        <v>9</v>
      </c>
      <c r="EA7" s="38">
        <v>9.6300000000000008</v>
      </c>
      <c r="EB7" s="38">
        <v>10.76</v>
      </c>
      <c r="EC7" s="38">
        <v>12.06</v>
      </c>
      <c r="ED7" s="38">
        <v>5.72</v>
      </c>
      <c r="EE7" s="38">
        <v>1.02</v>
      </c>
      <c r="EF7" s="38">
        <v>1.02</v>
      </c>
      <c r="EG7" s="38">
        <v>0.9</v>
      </c>
      <c r="EH7" s="38">
        <v>0.86</v>
      </c>
      <c r="EI7" s="38">
        <v>0.91</v>
      </c>
      <c r="EJ7" s="38">
        <v>0.39</v>
      </c>
      <c r="EK7" s="38">
        <v>0.43</v>
      </c>
      <c r="EL7" s="38">
        <v>0.39</v>
      </c>
      <c r="EM7" s="38">
        <v>0.41</v>
      </c>
      <c r="EN7" s="38">
        <v>0.41</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2022-01-13T23:56:28Z</cp:lastPrinted>
  <dcterms:created xsi:type="dcterms:W3CDTF">2021-12-03T07:10:31Z</dcterms:created>
  <dcterms:modified xsi:type="dcterms:W3CDTF">2022-01-20T06:49:07Z</dcterms:modified>
  <cp:category/>
</cp:coreProperties>
</file>