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33_R３年度\08_決算\02_公営企業\20220105_【〆切128（金）】公営企業に係る経営比較分析表（令和２年度決算）の分析等について（依頼）\03_起案・回答\水道事業\"/>
    </mc:Choice>
  </mc:AlternateContent>
  <workbookProtection workbookAlgorithmName="SHA-512" workbookHashValue="AWI3iTlJNat46OZRKmiNdSDn+tVcNxgM2XUEPhFjqaX6xsIsqZmpgTPK0V14VQC5QcQZH8lkY2XBzBi1SiQyuw==" workbookSaltValue="65c8UdMwwSdnpX/eXd5zPQ=="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<sst xmlns="http://schemas.openxmlformats.org/spreadsheetml/2006/main" count="231" uniqueCount="114">
  <si>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</si>
  <si>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</si>
  <si>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</si>
  <si>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</si>
  <si>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</si>
  <si>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</si>
  <si>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</si>
  <si>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</si>
  <si>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</si>
  <si>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</si>
  <si>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</si>
  <si>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</si>
  <si>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</si>
  <si>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</si>
  <si>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</si>
  <si>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</si>
  <si>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</si>
  <si>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</si>
  <si>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</si>
  <si>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</si>
  <si>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</si>
  <si>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</si>
  <si>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</si>
  <si>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</si>
  <si>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</si>
  <si>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</si>
  <si>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</si>
  <si>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</si>
  <si>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</si>
  <si>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</si>
  <si>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</si>
  <si>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</si>
  <si>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</si>
  <si>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</si>
  <si>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</si>
  <si>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</si>
  <si>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</si>
  <si>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</si>
  <si>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</si>
  <si>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</si>
  <si>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</si>
  <si>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</si>
  <si>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</si>
  <si>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</si>
  <si>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</si>
  <si>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</si>
  <si>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</si>
  <si>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</si>
  <si>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</si>
  <si>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</si>
  <si>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</si>
  <si>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</si>
  <si>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</si>
  <si>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</si>
  <si>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</si>
  <si>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</si>
  <si>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</si>
  <si>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</si>
  <si>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</si>
  <si>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</si>
  <si>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</si>
  <si>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</si>
  <si>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</si>
  <si>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</si>
  <si>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</si>
  <si>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</si>
  <si>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</si>
  <si>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</si>
  <si>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</si>
  <si>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</si>
  <si>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</si>
  <si>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</si>
  <si>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</si>
  <si>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</si>
  <si>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</si>
  <si>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</si>
  <si>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</si>
  <si>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</si>
  <si>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</si>
  <si>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</si>
  <si>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</si>
  <si>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</si>
  <si>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</si>
  <si>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</si>
  <si>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</si>
  <si>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</si>
  <si>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</si>
  <si>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</si>
  <si>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</si>
  <si>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</si>
  <si>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</si>
  <si>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</si>
  <si>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神奈川県内広域水道企業団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</si>
  <si>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</si>
  <si>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</si>
  <si>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</si>
  <si>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</si>
  <si>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</si>
  <si>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</si>
  <si>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</si>
  <si>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</si>
  <si>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</si>
  <si>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</si>
  <si>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</si>
  <si>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</si>
  <si>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</si>
  <si>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</si>
  <si>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</si>
  <si>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</si>
  <si>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</si>
  <si>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</si>
  <si>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
　類似団体平均値を上回っている。創設時に整備した電気機械設備のほか、拡張事業で整備した浄水場等の電気機械設備が稼動開始から20年近くを経て、老朽化が進行している。改正水道法の施設台帳の整備等による適切な資産管理の推進という立法趣旨を踏まえ、現在運用中の施設管理システムによりアセットマネジメントの実践に取り組み、中長期的な更新需要の把握及び事業費の平準化、ひいては適切な施設更新の実施を図っていく。
【②管路経年化率・③管路更新率】
　管路経年化率については、類似団体平均値を上回っている。導水管・送水管合わせて延長200kmを超える管路を有しているが、更新の実績はない状況にある。
　創設事業で布設した管路が令和２年度にはすべて経年管となり、その後の拡張事業で布設した管路も今後順次法定耐用年数を迎えていくことから、経年化率は上昇傾向にある。</t>
    <rPh sb="137" eb="140">
      <t>ウンヨウチュウ</t>
    </rPh>
    <rPh sb="321" eb="323">
      <t>レイワ</t>
    </rPh>
    <rPh sb="324" eb="325">
      <t>ネン</t>
    </rPh>
    <rPh sb="325" eb="326">
      <t>ド</t>
    </rPh>
    <rPh sb="331" eb="333">
      <t>ケイネン</t>
    </rPh>
    <rPh sb="333" eb="334">
      <t>クダ</t>
    </rPh>
    <rPh sb="340" eb="341">
      <t>ゴ</t>
    </rPh>
    <rPh sb="342" eb="344">
      <t>カクチョウ</t>
    </rPh>
    <rPh sb="344" eb="346">
      <t>ジギョウ</t>
    </rPh>
    <rPh sb="347" eb="349">
      <t>フセツ</t>
    </rPh>
    <rPh sb="351" eb="353">
      <t>カンロ</t>
    </rPh>
    <rPh sb="354" eb="356">
      <t>コンゴ</t>
    </rPh>
    <rPh sb="356" eb="358">
      <t>ジュンジ</t>
    </rPh>
    <rPh sb="380" eb="382">
      <t>ジョウショウ</t>
    </rPh>
    <phoneticPr fontId="4"/>
  </si>
  <si>
    <t>○　県内水需要の減少という厳しい経営環境にある中で、これまで人件費削減や委託化による業務効率化など経営改善に取り組むとともに、構成団体受水費の軽減を図ってきた。
○　財政指標については、拡張事業の財源とした企業債の計画的な償還を進めてきたことによって、比較的健全な財政状況を維持しているが、未だ流動比率は低い状況にある。
○　こうした中で、R3年度からの「かながわ広域水道ビジョン」及び「実施計画」では、「水道施設の再構築」に加え、老朽化や危機管理対策にも取り組むことから、今後、施設整備費は、高い水準で推移することが見込まれている。
○　そのため、収支均衡と適正な資金の確保を両立することを方針とし、財政基盤を強化するため、現行料金を維持したうえで、利益を建設改良の目的に積み立て計画的に財源の確保を図っていくほか、企業債の発行を抑制する。また、業務の見直し、ICTの活用など経営改善による経常経費の抑制にも継続的に取り組む。さらに、施設整備費の平準化や適正な料金のあり方についても検討を進めていく。</t>
    <rPh sb="145" eb="146">
      <t>イマ</t>
    </rPh>
    <rPh sb="172" eb="174">
      <t>ネンド</t>
    </rPh>
    <rPh sb="182" eb="184">
      <t>コウイキ</t>
    </rPh>
    <rPh sb="184" eb="186">
      <t>スイドウ</t>
    </rPh>
    <rPh sb="203" eb="205">
      <t>スイドウ</t>
    </rPh>
    <rPh sb="205" eb="207">
      <t>シセツ</t>
    </rPh>
    <rPh sb="208" eb="211">
      <t>サイコウチク</t>
    </rPh>
    <rPh sb="213" eb="214">
      <t>クワ</t>
    </rPh>
    <rPh sb="220" eb="222">
      <t>キキ</t>
    </rPh>
    <rPh sb="222" eb="224">
      <t>カンリ</t>
    </rPh>
    <rPh sb="224" eb="226">
      <t>タイサク</t>
    </rPh>
    <rPh sb="247" eb="248">
      <t>タカ</t>
    </rPh>
    <rPh sb="249" eb="251">
      <t>スイジュン</t>
    </rPh>
    <rPh sb="252" eb="254">
      <t>スイイ</t>
    </rPh>
    <phoneticPr fontId="4"/>
  </si>
  <si>
    <t>【①経常収支比率・⑤料金回収率】
　両指標とも100％超であるが、類似団体平均値を下回っている。供給水量は概ね漸減傾向にあり、厳しい状況にあるが、H29年度以降、減価償却費や支払利息など経常費用の減により上昇傾向にある。
【②累積欠損金比率】
　企業債利息・減価償却費の逓減、人件費削減、経費縮減などの経営改善努力等により損益の改善が図られた結果、H26年度に累積欠損金を解消している。
【③流動比率】
　類似団体平均値を下回っている。H26年度以降新会計制度の適用に伴い借入資本金として整理されていた企業債が負債計上となった影響から100％を下回っているが、流動負債の大部分が計画的に償還を行っている企業債であり、支払能力に不足は生じていない。
【④企業債残高対給水収益比率】
　着実に企業債元金の償還を進めていることに加え、事業費の精査による平準化や計画的な企業債発行により、企業債残高は減少傾向にある。
【⑥給水原価】
　類似団体平均値を若干上回っている。経常費用の減により給水原価は下降傾向にある。なお、H29年度の減は構成団体の工事等により一時的な供給水量の増があったためである。
【⑦施設利用率】
　類似団体平均値を下回っている。構成団体の工事完了や水需要が減少傾向にある中で、概ね50％で推移している。
【⑧有収率】
　構成団体へ水量の受渡しをする給水地点で配水量の算定を行うことから、100％である。</t>
    <rPh sb="48" eb="50">
      <t>キョウキュウ</t>
    </rPh>
    <rPh sb="50" eb="52">
      <t>スイリョウ</t>
    </rPh>
    <rPh sb="53" eb="54">
      <t>オオム</t>
    </rPh>
    <rPh sb="63" eb="64">
      <t>キビ</t>
    </rPh>
    <rPh sb="66" eb="68">
      <t>ジョウキョウ</t>
    </rPh>
    <rPh sb="76" eb="77">
      <t>ネン</t>
    </rPh>
    <rPh sb="77" eb="78">
      <t>ド</t>
    </rPh>
    <rPh sb="78" eb="80">
      <t>イコウ</t>
    </rPh>
    <rPh sb="81" eb="83">
      <t>ゲンカ</t>
    </rPh>
    <rPh sb="83" eb="85">
      <t>ショウキャク</t>
    </rPh>
    <rPh sb="85" eb="86">
      <t>ヒ</t>
    </rPh>
    <rPh sb="87" eb="89">
      <t>シハライ</t>
    </rPh>
    <rPh sb="89" eb="91">
      <t>リソク</t>
    </rPh>
    <rPh sb="464" eb="466">
      <t>コウセイ</t>
    </rPh>
    <rPh sb="466" eb="468">
      <t>ダンタイ</t>
    </rPh>
    <rPh sb="469" eb="471">
      <t>コウジ</t>
    </rPh>
    <rPh sb="471" eb="472">
      <t>トウ</t>
    </rPh>
    <rPh sb="537" eb="539">
      <t>ケイコウ</t>
    </rPh>
    <rPh sb="542" eb="543">
      <t>ナカ</t>
    </rPh>
    <rPh sb="545" eb="546">
      <t>オオム</t>
    </rPh>
    <rPh sb="551" eb="55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</si>
</sst>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29-46B7-8FB2-AAD665777A02}"/>
            </c:ext>
          </c:extLst>
        </c:ser>
        <c:dLbls>
          <c:showLegendKey val="0"/>
          <c:showVal val="0"/>
          <c:showCatName val="0"/>
          <c:showSerName val="0"/>
          <c:showPercent val="0"/>
          <c:showBubbleSize val="0"/>
        </c:dLbls>
        <c:gapWidth val="150"/>
        <c:axId val="333638816"/>
        <c:axId val="33364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xmlns:c16r2="http://schemas.microsoft.com/office/drawing/2015/06/chart">
            <c:ext xmlns:c16="http://schemas.microsoft.com/office/drawing/2014/chart" uri="{C3380CC4-5D6E-409C-BE32-E72D297353CC}">
              <c16:uniqueId val="{00000001-BA29-46B7-8FB2-AAD665777A02}"/>
            </c:ext>
          </c:extLst>
        </c:ser>
        <c:dLbls>
          <c:showLegendKey val="0"/>
          <c:showVal val="0"/>
          <c:showCatName val="0"/>
          <c:showSerName val="0"/>
          <c:showPercent val="0"/>
          <c:showBubbleSize val="0"/>
        </c:dLbls>
        <c:marker val="1"/>
        <c:smooth val="0"/>
        <c:axId val="333638816"/>
        <c:axId val="333646480"/>
      </c:lineChart>
      <c:dateAx>
        <c:axId val="333638816"/>
        <c:scaling>
          <c:orientation val="minMax"/>
        </c:scaling>
        <c:delete val="1"/>
        <c:axPos val="b"/>
        <c:numFmt formatCode="&quot;H&quot;yy" sourceLinked="1"/>
        <c:majorTickMark val="none"/>
        <c:minorTickMark val="none"/>
        <c:tickLblPos val="none"/>
        <c:crossAx val="333646480"/>
        <c:crosses val="autoZero"/>
        <c:auto val="1"/>
        <c:lblOffset val="100"/>
        <c:baseTimeUnit val="years"/>
      </c:dateAx>
      <c:valAx>
        <c:axId val="33364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50.11</c:v>
                </c:pt>
                <c:pt idx="1">
                  <c:v>52.34</c:v>
                </c:pt>
                <c:pt idx="2">
                  <c:v>49.01</c:v>
                </c:pt>
                <c:pt idx="3">
                  <c:v>48.87</c:v>
                </c:pt>
                <c:pt idx="4">
                  <c:v>49.3</c:v>
                </c:pt>
              </c:numCache>
            </c:numRef>
          </c:val>
          <c:extLst xmlns:c16r2="http://schemas.microsoft.com/office/drawing/2015/06/chart">
            <c:ext xmlns:c16="http://schemas.microsoft.com/office/drawing/2014/chart" uri="{C3380CC4-5D6E-409C-BE32-E72D297353CC}">
              <c16:uniqueId val="{00000000-7097-4D39-966F-B29B379A9215}"/>
            </c:ext>
          </c:extLst>
        </c:ser>
        <c:dLbls>
          <c:showLegendKey val="0"/>
          <c:showVal val="0"/>
          <c:showCatName val="0"/>
          <c:showSerName val="0"/>
          <c:showPercent val="0"/>
          <c:showBubbleSize val="0"/>
        </c:dLbls>
        <c:gapWidth val="150"/>
        <c:axId val="334397432"/>
        <c:axId val="33439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xmlns:c16r2="http://schemas.microsoft.com/office/drawing/2015/06/chart">
            <c:ext xmlns:c16="http://schemas.microsoft.com/office/drawing/2014/chart" uri="{C3380CC4-5D6E-409C-BE32-E72D297353CC}">
              <c16:uniqueId val="{00000001-7097-4D39-966F-B29B379A9215}"/>
            </c:ext>
          </c:extLst>
        </c:ser>
        <c:dLbls>
          <c:showLegendKey val="0"/>
          <c:showVal val="0"/>
          <c:showCatName val="0"/>
          <c:showSerName val="0"/>
          <c:showPercent val="0"/>
          <c:showBubbleSize val="0"/>
        </c:dLbls>
        <c:marker val="1"/>
        <c:smooth val="0"/>
        <c:axId val="334397432"/>
        <c:axId val="334397824"/>
      </c:lineChart>
      <c:dateAx>
        <c:axId val="334397432"/>
        <c:scaling>
          <c:orientation val="minMax"/>
        </c:scaling>
        <c:delete val="1"/>
        <c:axPos val="b"/>
        <c:numFmt formatCode="&quot;H&quot;yy" sourceLinked="1"/>
        <c:majorTickMark val="none"/>
        <c:minorTickMark val="none"/>
        <c:tickLblPos val="none"/>
        <c:crossAx val="334397824"/>
        <c:crosses val="autoZero"/>
        <c:auto val="1"/>
        <c:lblOffset val="100"/>
        <c:baseTimeUnit val="years"/>
      </c:dateAx>
      <c:valAx>
        <c:axId val="3343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9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618-4BBD-8215-82C03C117EEB}"/>
            </c:ext>
          </c:extLst>
        </c:ser>
        <c:dLbls>
          <c:showLegendKey val="0"/>
          <c:showVal val="0"/>
          <c:showCatName val="0"/>
          <c:showSerName val="0"/>
          <c:showPercent val="0"/>
          <c:showBubbleSize val="0"/>
        </c:dLbls>
        <c:gapWidth val="150"/>
        <c:axId val="334395472"/>
        <c:axId val="33439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xmlns:c16r2="http://schemas.microsoft.com/office/drawing/2015/06/chart">
            <c:ext xmlns:c16="http://schemas.microsoft.com/office/drawing/2014/chart" uri="{C3380CC4-5D6E-409C-BE32-E72D297353CC}">
              <c16:uniqueId val="{00000001-2618-4BBD-8215-82C03C117EEB}"/>
            </c:ext>
          </c:extLst>
        </c:ser>
        <c:dLbls>
          <c:showLegendKey val="0"/>
          <c:showVal val="0"/>
          <c:showCatName val="0"/>
          <c:showSerName val="0"/>
          <c:showPercent val="0"/>
          <c:showBubbleSize val="0"/>
        </c:dLbls>
        <c:marker val="1"/>
        <c:smooth val="0"/>
        <c:axId val="334395472"/>
        <c:axId val="334394688"/>
      </c:lineChart>
      <c:dateAx>
        <c:axId val="334395472"/>
        <c:scaling>
          <c:orientation val="minMax"/>
        </c:scaling>
        <c:delete val="1"/>
        <c:axPos val="b"/>
        <c:numFmt formatCode="&quot;H&quot;yy" sourceLinked="1"/>
        <c:majorTickMark val="none"/>
        <c:minorTickMark val="none"/>
        <c:tickLblPos val="none"/>
        <c:crossAx val="334394688"/>
        <c:crosses val="autoZero"/>
        <c:auto val="1"/>
        <c:lblOffset val="100"/>
        <c:baseTimeUnit val="years"/>
      </c:dateAx>
      <c:valAx>
        <c:axId val="3343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9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102.38</c:v>
                </c:pt>
                <c:pt idx="1">
                  <c:v>104.21</c:v>
                </c:pt>
                <c:pt idx="2">
                  <c:v>105.24</c:v>
                </c:pt>
                <c:pt idx="3">
                  <c:v>107.11</c:v>
                </c:pt>
                <c:pt idx="4">
                  <c:v>109.04</c:v>
                </c:pt>
              </c:numCache>
            </c:numRef>
          </c:val>
          <c:extLst xmlns:c16r2="http://schemas.microsoft.com/office/drawing/2015/06/chart">
            <c:ext xmlns:c16="http://schemas.microsoft.com/office/drawing/2014/chart" uri="{C3380CC4-5D6E-409C-BE32-E72D297353CC}">
              <c16:uniqueId val="{00000000-5634-4569-B47F-476F607EB163}"/>
            </c:ext>
          </c:extLst>
        </c:ser>
        <c:dLbls>
          <c:showLegendKey val="0"/>
          <c:showVal val="0"/>
          <c:showCatName val="0"/>
          <c:showSerName val="0"/>
          <c:showPercent val="0"/>
          <c:showBubbleSize val="0"/>
        </c:dLbls>
        <c:gapWidth val="150"/>
        <c:axId val="333643736"/>
        <c:axId val="33364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xmlns:c16r2="http://schemas.microsoft.com/office/drawing/2015/06/chart">
            <c:ext xmlns:c16="http://schemas.microsoft.com/office/drawing/2014/chart" uri="{C3380CC4-5D6E-409C-BE32-E72D297353CC}">
              <c16:uniqueId val="{00000001-5634-4569-B47F-476F607EB163}"/>
            </c:ext>
          </c:extLst>
        </c:ser>
        <c:dLbls>
          <c:showLegendKey val="0"/>
          <c:showVal val="0"/>
          <c:showCatName val="0"/>
          <c:showSerName val="0"/>
          <c:showPercent val="0"/>
          <c:showBubbleSize val="0"/>
        </c:dLbls>
        <c:marker val="1"/>
        <c:smooth val="0"/>
        <c:axId val="333643736"/>
        <c:axId val="333645304"/>
      </c:lineChart>
      <c:dateAx>
        <c:axId val="333643736"/>
        <c:scaling>
          <c:orientation val="minMax"/>
        </c:scaling>
        <c:delete val="1"/>
        <c:axPos val="b"/>
        <c:numFmt formatCode="&quot;H&quot;yy" sourceLinked="1"/>
        <c:majorTickMark val="none"/>
        <c:minorTickMark val="none"/>
        <c:tickLblPos val="none"/>
        <c:crossAx val="333645304"/>
        <c:crosses val="autoZero"/>
        <c:auto val="1"/>
        <c:lblOffset val="100"/>
        <c:baseTimeUnit val="years"/>
      </c:dateAx>
      <c:valAx>
        <c:axId val="333645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64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58.95</c:v>
                </c:pt>
                <c:pt idx="1">
                  <c:v>60.26</c:v>
                </c:pt>
                <c:pt idx="2">
                  <c:v>61.9</c:v>
                </c:pt>
                <c:pt idx="3">
                  <c:v>63.14</c:v>
                </c:pt>
                <c:pt idx="4">
                  <c:v>63.94</c:v>
                </c:pt>
              </c:numCache>
            </c:numRef>
          </c:val>
          <c:extLst xmlns:c16r2="http://schemas.microsoft.com/office/drawing/2015/06/chart">
            <c:ext xmlns:c16="http://schemas.microsoft.com/office/drawing/2014/chart" uri="{C3380CC4-5D6E-409C-BE32-E72D297353CC}">
              <c16:uniqueId val="{00000000-6C33-47D3-9522-BC52F09EC36C}"/>
            </c:ext>
          </c:extLst>
        </c:ser>
        <c:dLbls>
          <c:showLegendKey val="0"/>
          <c:showVal val="0"/>
          <c:showCatName val="0"/>
          <c:showSerName val="0"/>
          <c:showPercent val="0"/>
          <c:showBubbleSize val="0"/>
        </c:dLbls>
        <c:gapWidth val="150"/>
        <c:axId val="333645696"/>
        <c:axId val="33364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xmlns:c16r2="http://schemas.microsoft.com/office/drawing/2015/06/chart">
            <c:ext xmlns:c16="http://schemas.microsoft.com/office/drawing/2014/chart" uri="{C3380CC4-5D6E-409C-BE32-E72D297353CC}">
              <c16:uniqueId val="{00000001-6C33-47D3-9522-BC52F09EC36C}"/>
            </c:ext>
          </c:extLst>
        </c:ser>
        <c:dLbls>
          <c:showLegendKey val="0"/>
          <c:showVal val="0"/>
          <c:showCatName val="0"/>
          <c:showSerName val="0"/>
          <c:showPercent val="0"/>
          <c:showBubbleSize val="0"/>
        </c:dLbls>
        <c:marker val="1"/>
        <c:smooth val="0"/>
        <c:axId val="333645696"/>
        <c:axId val="333644520"/>
      </c:lineChart>
      <c:dateAx>
        <c:axId val="333645696"/>
        <c:scaling>
          <c:orientation val="minMax"/>
        </c:scaling>
        <c:delete val="1"/>
        <c:axPos val="b"/>
        <c:numFmt formatCode="&quot;H&quot;yy" sourceLinked="1"/>
        <c:majorTickMark val="none"/>
        <c:minorTickMark val="none"/>
        <c:tickLblPos val="none"/>
        <c:crossAx val="333644520"/>
        <c:crosses val="autoZero"/>
        <c:auto val="1"/>
        <c:lblOffset val="100"/>
        <c:baseTimeUnit val="years"/>
      </c:dateAx>
      <c:valAx>
        <c:axId val="33364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27.24</c:v>
                </c:pt>
                <c:pt idx="1">
                  <c:v>35.43</c:v>
                </c:pt>
                <c:pt idx="2">
                  <c:v>42.3</c:v>
                </c:pt>
                <c:pt idx="3">
                  <c:v>51</c:v>
                </c:pt>
                <c:pt idx="4">
                  <c:v>52.78</c:v>
                </c:pt>
              </c:numCache>
            </c:numRef>
          </c:val>
          <c:extLst xmlns:c16r2="http://schemas.microsoft.com/office/drawing/2015/06/chart">
            <c:ext xmlns:c16="http://schemas.microsoft.com/office/drawing/2014/chart" uri="{C3380CC4-5D6E-409C-BE32-E72D297353CC}">
              <c16:uniqueId val="{00000000-4D6A-4F05-8E28-E0070DF7A42D}"/>
            </c:ext>
          </c:extLst>
        </c:ser>
        <c:dLbls>
          <c:showLegendKey val="0"/>
          <c:showVal val="0"/>
          <c:showCatName val="0"/>
          <c:showSerName val="0"/>
          <c:showPercent val="0"/>
          <c:showBubbleSize val="0"/>
        </c:dLbls>
        <c:gapWidth val="150"/>
        <c:axId val="334154992"/>
        <c:axId val="33415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xmlns:c16r2="http://schemas.microsoft.com/office/drawing/2015/06/chart">
            <c:ext xmlns:c16="http://schemas.microsoft.com/office/drawing/2014/chart" uri="{C3380CC4-5D6E-409C-BE32-E72D297353CC}">
              <c16:uniqueId val="{00000001-4D6A-4F05-8E28-E0070DF7A42D}"/>
            </c:ext>
          </c:extLst>
        </c:ser>
        <c:dLbls>
          <c:showLegendKey val="0"/>
          <c:showVal val="0"/>
          <c:showCatName val="0"/>
          <c:showSerName val="0"/>
          <c:showPercent val="0"/>
          <c:showBubbleSize val="0"/>
        </c:dLbls>
        <c:marker val="1"/>
        <c:smooth val="0"/>
        <c:axId val="334154992"/>
        <c:axId val="334152640"/>
      </c:lineChart>
      <c:dateAx>
        <c:axId val="334154992"/>
        <c:scaling>
          <c:orientation val="minMax"/>
        </c:scaling>
        <c:delete val="1"/>
        <c:axPos val="b"/>
        <c:numFmt formatCode="&quot;H&quot;yy" sourceLinked="1"/>
        <c:majorTickMark val="none"/>
        <c:minorTickMark val="none"/>
        <c:tickLblPos val="none"/>
        <c:crossAx val="334152640"/>
        <c:crosses val="autoZero"/>
        <c:auto val="1"/>
        <c:lblOffset val="100"/>
        <c:baseTimeUnit val="years"/>
      </c:dateAx>
      <c:valAx>
        <c:axId val="3341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5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1B-4E40-96E7-0EB81A788957}"/>
            </c:ext>
          </c:extLst>
        </c:ser>
        <c:dLbls>
          <c:showLegendKey val="0"/>
          <c:showVal val="0"/>
          <c:showCatName val="0"/>
          <c:showSerName val="0"/>
          <c:showPercent val="0"/>
          <c:showBubbleSize val="0"/>
        </c:dLbls>
        <c:gapWidth val="150"/>
        <c:axId val="334151464"/>
        <c:axId val="33415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xmlns:c16r2="http://schemas.microsoft.com/office/drawing/2015/06/chart">
            <c:ext xmlns:c16="http://schemas.microsoft.com/office/drawing/2014/chart" uri="{C3380CC4-5D6E-409C-BE32-E72D297353CC}">
              <c16:uniqueId val="{00000001-191B-4E40-96E7-0EB81A788957}"/>
            </c:ext>
          </c:extLst>
        </c:ser>
        <c:dLbls>
          <c:showLegendKey val="0"/>
          <c:showVal val="0"/>
          <c:showCatName val="0"/>
          <c:showSerName val="0"/>
          <c:showPercent val="0"/>
          <c:showBubbleSize val="0"/>
        </c:dLbls>
        <c:marker val="1"/>
        <c:smooth val="0"/>
        <c:axId val="334151464"/>
        <c:axId val="334156560"/>
      </c:lineChart>
      <c:dateAx>
        <c:axId val="334151464"/>
        <c:scaling>
          <c:orientation val="minMax"/>
        </c:scaling>
        <c:delete val="1"/>
        <c:axPos val="b"/>
        <c:numFmt formatCode="&quot;H&quot;yy" sourceLinked="1"/>
        <c:majorTickMark val="none"/>
        <c:minorTickMark val="none"/>
        <c:tickLblPos val="none"/>
        <c:crossAx val="334156560"/>
        <c:crosses val="autoZero"/>
        <c:auto val="1"/>
        <c:lblOffset val="100"/>
        <c:baseTimeUnit val="years"/>
      </c:dateAx>
      <c:valAx>
        <c:axId val="33415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15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71.58</c:v>
                </c:pt>
                <c:pt idx="1">
                  <c:v>74.14</c:v>
                </c:pt>
                <c:pt idx="2">
                  <c:v>77.540000000000006</c:v>
                </c:pt>
                <c:pt idx="3">
                  <c:v>87.42</c:v>
                </c:pt>
                <c:pt idx="4">
                  <c:v>95.86</c:v>
                </c:pt>
              </c:numCache>
            </c:numRef>
          </c:val>
          <c:extLst xmlns:c16r2="http://schemas.microsoft.com/office/drawing/2015/06/chart">
            <c:ext xmlns:c16="http://schemas.microsoft.com/office/drawing/2014/chart" uri="{C3380CC4-5D6E-409C-BE32-E72D297353CC}">
              <c16:uniqueId val="{00000000-3922-4818-B332-6AD9256763F2}"/>
            </c:ext>
          </c:extLst>
        </c:ser>
        <c:dLbls>
          <c:showLegendKey val="0"/>
          <c:showVal val="0"/>
          <c:showCatName val="0"/>
          <c:showSerName val="0"/>
          <c:showPercent val="0"/>
          <c:showBubbleSize val="0"/>
        </c:dLbls>
        <c:gapWidth val="150"/>
        <c:axId val="334156168"/>
        <c:axId val="33415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xmlns:c16r2="http://schemas.microsoft.com/office/drawing/2015/06/chart">
            <c:ext xmlns:c16="http://schemas.microsoft.com/office/drawing/2014/chart" uri="{C3380CC4-5D6E-409C-BE32-E72D297353CC}">
              <c16:uniqueId val="{00000001-3922-4818-B332-6AD9256763F2}"/>
            </c:ext>
          </c:extLst>
        </c:ser>
        <c:dLbls>
          <c:showLegendKey val="0"/>
          <c:showVal val="0"/>
          <c:showCatName val="0"/>
          <c:showSerName val="0"/>
          <c:showPercent val="0"/>
          <c:showBubbleSize val="0"/>
        </c:dLbls>
        <c:marker val="1"/>
        <c:smooth val="0"/>
        <c:axId val="334156168"/>
        <c:axId val="334150288"/>
      </c:lineChart>
      <c:dateAx>
        <c:axId val="334156168"/>
        <c:scaling>
          <c:orientation val="minMax"/>
        </c:scaling>
        <c:delete val="1"/>
        <c:axPos val="b"/>
        <c:numFmt formatCode="&quot;H&quot;yy" sourceLinked="1"/>
        <c:majorTickMark val="none"/>
        <c:minorTickMark val="none"/>
        <c:tickLblPos val="none"/>
        <c:crossAx val="334150288"/>
        <c:crosses val="autoZero"/>
        <c:auto val="1"/>
        <c:lblOffset val="100"/>
        <c:baseTimeUnit val="years"/>
      </c:dateAx>
      <c:valAx>
        <c:axId val="33415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15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379.72</c:v>
                </c:pt>
                <c:pt idx="1">
                  <c:v>338.95</c:v>
                </c:pt>
                <c:pt idx="2">
                  <c:v>305.25</c:v>
                </c:pt>
                <c:pt idx="3">
                  <c:v>268.82</c:v>
                </c:pt>
                <c:pt idx="4">
                  <c:v>241.04</c:v>
                </c:pt>
              </c:numCache>
            </c:numRef>
          </c:val>
          <c:extLst xmlns:c16r2="http://schemas.microsoft.com/office/drawing/2015/06/chart">
            <c:ext xmlns:c16="http://schemas.microsoft.com/office/drawing/2014/chart" uri="{C3380CC4-5D6E-409C-BE32-E72D297353CC}">
              <c16:uniqueId val="{00000000-9230-491C-8F8D-B567225E647E}"/>
            </c:ext>
          </c:extLst>
        </c:ser>
        <c:dLbls>
          <c:showLegendKey val="0"/>
          <c:showVal val="0"/>
          <c:showCatName val="0"/>
          <c:showSerName val="0"/>
          <c:showPercent val="0"/>
          <c:showBubbleSize val="0"/>
        </c:dLbls>
        <c:gapWidth val="150"/>
        <c:axId val="334153032"/>
        <c:axId val="33415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xmlns:c16r2="http://schemas.microsoft.com/office/drawing/2015/06/chart">
            <c:ext xmlns:c16="http://schemas.microsoft.com/office/drawing/2014/chart" uri="{C3380CC4-5D6E-409C-BE32-E72D297353CC}">
              <c16:uniqueId val="{00000001-9230-491C-8F8D-B567225E647E}"/>
            </c:ext>
          </c:extLst>
        </c:ser>
        <c:dLbls>
          <c:showLegendKey val="0"/>
          <c:showVal val="0"/>
          <c:showCatName val="0"/>
          <c:showSerName val="0"/>
          <c:showPercent val="0"/>
          <c:showBubbleSize val="0"/>
        </c:dLbls>
        <c:marker val="1"/>
        <c:smooth val="0"/>
        <c:axId val="334153032"/>
        <c:axId val="334151856"/>
      </c:lineChart>
      <c:dateAx>
        <c:axId val="334153032"/>
        <c:scaling>
          <c:orientation val="minMax"/>
        </c:scaling>
        <c:delete val="1"/>
        <c:axPos val="b"/>
        <c:numFmt formatCode="&quot;H&quot;yy" sourceLinked="1"/>
        <c:majorTickMark val="none"/>
        <c:minorTickMark val="none"/>
        <c:tickLblPos val="none"/>
        <c:crossAx val="334151856"/>
        <c:crosses val="autoZero"/>
        <c:auto val="1"/>
        <c:lblOffset val="100"/>
        <c:baseTimeUnit val="years"/>
      </c:dateAx>
      <c:valAx>
        <c:axId val="33415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15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102.1</c:v>
                </c:pt>
                <c:pt idx="1">
                  <c:v>103.93</c:v>
                </c:pt>
                <c:pt idx="2">
                  <c:v>105.39</c:v>
                </c:pt>
                <c:pt idx="3">
                  <c:v>107.43</c:v>
                </c:pt>
                <c:pt idx="4">
                  <c:v>109.66</c:v>
                </c:pt>
              </c:numCache>
            </c:numRef>
          </c:val>
          <c:extLst xmlns:c16r2="http://schemas.microsoft.com/office/drawing/2015/06/chart">
            <c:ext xmlns:c16="http://schemas.microsoft.com/office/drawing/2014/chart" uri="{C3380CC4-5D6E-409C-BE32-E72D297353CC}">
              <c16:uniqueId val="{00000000-07E1-46A4-85D7-DED2F58096E9}"/>
            </c:ext>
          </c:extLst>
        </c:ser>
        <c:dLbls>
          <c:showLegendKey val="0"/>
          <c:showVal val="0"/>
          <c:showCatName val="0"/>
          <c:showSerName val="0"/>
          <c:showPercent val="0"/>
          <c:showBubbleSize val="0"/>
        </c:dLbls>
        <c:gapWidth val="150"/>
        <c:axId val="334156952"/>
        <c:axId val="33414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xmlns:c16r2="http://schemas.microsoft.com/office/drawing/2015/06/chart">
            <c:ext xmlns:c16="http://schemas.microsoft.com/office/drawing/2014/chart" uri="{C3380CC4-5D6E-409C-BE32-E72D297353CC}">
              <c16:uniqueId val="{00000001-07E1-46A4-85D7-DED2F58096E9}"/>
            </c:ext>
          </c:extLst>
        </c:ser>
        <c:dLbls>
          <c:showLegendKey val="0"/>
          <c:showVal val="0"/>
          <c:showCatName val="0"/>
          <c:showSerName val="0"/>
          <c:showPercent val="0"/>
          <c:showBubbleSize val="0"/>
        </c:dLbls>
        <c:marker val="1"/>
        <c:smooth val="0"/>
        <c:axId val="334156952"/>
        <c:axId val="334149896"/>
      </c:lineChart>
      <c:dateAx>
        <c:axId val="334156952"/>
        <c:scaling>
          <c:orientation val="minMax"/>
        </c:scaling>
        <c:delete val="1"/>
        <c:axPos val="b"/>
        <c:numFmt formatCode="&quot;H&quot;yy" sourceLinked="1"/>
        <c:majorTickMark val="none"/>
        <c:minorTickMark val="none"/>
        <c:tickLblPos val="none"/>
        <c:crossAx val="334149896"/>
        <c:crosses val="autoZero"/>
        <c:auto val="1"/>
        <c:lblOffset val="100"/>
        <c:baseTimeUnit val="years"/>
      </c:dateAx>
      <c:valAx>
        <c:axId val="33414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5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78.069999999999993</c:v>
                </c:pt>
                <c:pt idx="1">
                  <c:v>74.03</c:v>
                </c:pt>
                <c:pt idx="2">
                  <c:v>77.02</c:v>
                </c:pt>
                <c:pt idx="3">
                  <c:v>75.709999999999994</c:v>
                </c:pt>
                <c:pt idx="4">
                  <c:v>73.67</c:v>
                </c:pt>
              </c:numCache>
            </c:numRef>
          </c:val>
          <c:extLst xmlns:c16r2="http://schemas.microsoft.com/office/drawing/2015/06/chart">
            <c:ext xmlns:c16="http://schemas.microsoft.com/office/drawing/2014/chart" uri="{C3380CC4-5D6E-409C-BE32-E72D297353CC}">
              <c16:uniqueId val="{00000000-800E-48EC-9B3C-A94DF481B9D0}"/>
            </c:ext>
          </c:extLst>
        </c:ser>
        <c:dLbls>
          <c:showLegendKey val="0"/>
          <c:showVal val="0"/>
          <c:showCatName val="0"/>
          <c:showSerName val="0"/>
          <c:showPercent val="0"/>
          <c:showBubbleSize val="0"/>
        </c:dLbls>
        <c:gapWidth val="150"/>
        <c:axId val="334396648"/>
        <c:axId val="33439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xmlns:c16r2="http://schemas.microsoft.com/office/drawing/2015/06/chart">
            <c:ext xmlns:c16="http://schemas.microsoft.com/office/drawing/2014/chart" uri="{C3380CC4-5D6E-409C-BE32-E72D297353CC}">
              <c16:uniqueId val="{00000001-800E-48EC-9B3C-A94DF481B9D0}"/>
            </c:ext>
          </c:extLst>
        </c:ser>
        <c:dLbls>
          <c:showLegendKey val="0"/>
          <c:showVal val="0"/>
          <c:showCatName val="0"/>
          <c:showSerName val="0"/>
          <c:showPercent val="0"/>
          <c:showBubbleSize val="0"/>
        </c:dLbls>
        <c:marker val="1"/>
        <c:smooth val="0"/>
        <c:axId val="334396648"/>
        <c:axId val="334397040"/>
      </c:lineChart>
      <c:dateAx>
        <c:axId val="334396648"/>
        <c:scaling>
          <c:orientation val="minMax"/>
        </c:scaling>
        <c:delete val="1"/>
        <c:axPos val="b"/>
        <c:numFmt formatCode="&quot;H&quot;yy" sourceLinked="1"/>
        <c:majorTickMark val="none"/>
        <c:minorTickMark val="none"/>
        <c:tickLblPos val="none"/>
        <c:crossAx val="334397040"/>
        <c:crosses val="autoZero"/>
        <c:auto val="1"/>
        <c:lblOffset val="100"/>
        <c:baseTimeUnit val="years"/>
      </c:dateAx>
      <c:valAx>
        <c:axId val="33439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9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神奈川県　神奈川県内広域水道企業団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78.19</v>
      </c>
      <c r="J10" s="53"/>
      <c r="K10" s="53"/>
      <c r="L10" s="53"/>
      <c r="M10" s="53"/>
      <c r="N10" s="53"/>
      <c r="O10" s="64"/>
      <c r="P10" s="54">
        <f>データ!$P$6</f>
        <v>97.59</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8535649</v>
      </c>
      <c r="AM10" s="61"/>
      <c r="AN10" s="61"/>
      <c r="AO10" s="61"/>
      <c r="AP10" s="61"/>
      <c r="AQ10" s="61"/>
      <c r="AR10" s="61"/>
      <c r="AS10" s="61"/>
      <c r="AT10" s="52">
        <f>データ!$V$6</f>
        <v>1458.7</v>
      </c>
      <c r="AU10" s="53"/>
      <c r="AV10" s="53"/>
      <c r="AW10" s="53"/>
      <c r="AX10" s="53"/>
      <c r="AY10" s="53"/>
      <c r="AZ10" s="53"/>
      <c r="BA10" s="53"/>
      <c r="BB10" s="54">
        <f>データ!$W$6</f>
        <v>5851.55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7"/>
      <c r="BN63" s="77"/>
      <c r="BO63" s="77"/>
      <c r="BP63" s="77"/>
      <c r="BQ63" s="77"/>
      <c r="BR63" s="77"/>
      <c r="BS63" s="77"/>
      <c r="BT63" s="77"/>
      <c r="BU63" s="77"/>
      <c r="BV63" s="77"/>
      <c r="BW63" s="77"/>
      <c r="BX63" s="77"/>
      <c r="BY63" s="77"/>
      <c r="BZ63" s="78"/>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Lzlyg5kQbm6eUmYh78DbD69joO4dgMyBaelcmO5xuqbEiaDnBXiWad7VcgA1vAP4NGeWCkDU9BxzTotNdzkxHw==" saltValue="DuRICN+KLDbT+p7zLfcJ2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2020</v>
      </c>
      <c r="C6" s="34">
        <f t="shared" ref="C6:W6" si="3">C7</f>
        <v>148253</v>
      </c>
      <c r="D6" s="34">
        <f t="shared" si="3"/>
        <v>46</v>
      </c>
      <c r="E6" s="34">
        <f t="shared" si="3"/>
        <v>1</v>
      </c>
      <c r="F6" s="34">
        <f t="shared" si="3"/>
        <v>0</v>
      </c>
      <c r="G6" s="34">
        <f t="shared" si="3"/>
        <v>2</v>
      </c>
      <c r="H6" s="34" t="str">
        <f t="shared" si="3"/>
        <v>神奈川県　神奈川県内広域水道企業団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78.19</v>
      </c>
      <c r="P6" s="35">
        <f t="shared" si="3"/>
        <v>97.59</v>
      </c>
      <c r="Q6" s="35">
        <f t="shared" si="3"/>
        <v>0</v>
      </c>
      <c r="R6" s="35" t="str">
        <f t="shared" si="3"/>
        <v>-</v>
      </c>
      <c r="S6" s="35" t="str">
        <f t="shared" si="3"/>
        <v>-</v>
      </c>
      <c r="T6" s="35" t="str">
        <f t="shared" si="3"/>
        <v>-</v>
      </c>
      <c r="U6" s="35">
        <f t="shared" si="3"/>
        <v>8535649</v>
      </c>
      <c r="V6" s="35">
        <f t="shared" si="3"/>
        <v>1458.7</v>
      </c>
      <c r="W6" s="35">
        <f t="shared" si="3"/>
        <v>5851.55</v>
      </c>
      <c r="X6" s="36">
        <f>IF(X7="",NA(),X7)</f>
        <v>102.38</v>
      </c>
      <c r="Y6" s="36">
        <f t="shared" ref="Y6:AG6" si="4">IF(Y7="",NA(),Y7)</f>
        <v>104.21</v>
      </c>
      <c r="Z6" s="36">
        <f t="shared" si="4"/>
        <v>105.24</v>
      </c>
      <c r="AA6" s="36">
        <f t="shared" si="4"/>
        <v>107.11</v>
      </c>
      <c r="AB6" s="36">
        <f t="shared" si="4"/>
        <v>109.04</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71.58</v>
      </c>
      <c r="AU6" s="36">
        <f t="shared" ref="AU6:BC6" si="6">IF(AU7="",NA(),AU7)</f>
        <v>74.14</v>
      </c>
      <c r="AV6" s="36">
        <f t="shared" si="6"/>
        <v>77.540000000000006</v>
      </c>
      <c r="AW6" s="36">
        <f t="shared" si="6"/>
        <v>87.42</v>
      </c>
      <c r="AX6" s="36">
        <f t="shared" si="6"/>
        <v>95.86</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379.72</v>
      </c>
      <c r="BF6" s="36">
        <f t="shared" ref="BF6:BN6" si="7">IF(BF7="",NA(),BF7)</f>
        <v>338.95</v>
      </c>
      <c r="BG6" s="36">
        <f t="shared" si="7"/>
        <v>305.25</v>
      </c>
      <c r="BH6" s="36">
        <f t="shared" si="7"/>
        <v>268.82</v>
      </c>
      <c r="BI6" s="36">
        <f t="shared" si="7"/>
        <v>241.04</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102.1</v>
      </c>
      <c r="BQ6" s="36">
        <f t="shared" ref="BQ6:BY6" si="8">IF(BQ7="",NA(),BQ7)</f>
        <v>103.93</v>
      </c>
      <c r="BR6" s="36">
        <f t="shared" si="8"/>
        <v>105.39</v>
      </c>
      <c r="BS6" s="36">
        <f t="shared" si="8"/>
        <v>107.43</v>
      </c>
      <c r="BT6" s="36">
        <f t="shared" si="8"/>
        <v>109.66</v>
      </c>
      <c r="BU6" s="36">
        <f t="shared" si="8"/>
        <v>113.88</v>
      </c>
      <c r="BV6" s="36">
        <f t="shared" si="8"/>
        <v>114.14</v>
      </c>
      <c r="BW6" s="36">
        <f t="shared" si="8"/>
        <v>112.83</v>
      </c>
      <c r="BX6" s="36">
        <f t="shared" si="8"/>
        <v>112.84</v>
      </c>
      <c r="BY6" s="36">
        <f t="shared" si="8"/>
        <v>110.77</v>
      </c>
      <c r="BZ6" s="35" t="str">
        <f>IF(BZ7="","",IF(BZ7="-","【-】","【"&amp;SUBSTITUTE(TEXT(BZ7,"#,##0.00"),"-","△")&amp;"】"))</f>
        <v>【110.77】</v>
      </c>
      <c r="CA6" s="36">
        <f>IF(CA7="",NA(),CA7)</f>
        <v>78.069999999999993</v>
      </c>
      <c r="CB6" s="36">
        <f t="shared" ref="CB6:CJ6" si="9">IF(CB7="",NA(),CB7)</f>
        <v>74.03</v>
      </c>
      <c r="CC6" s="36">
        <f t="shared" si="9"/>
        <v>77.02</v>
      </c>
      <c r="CD6" s="36">
        <f t="shared" si="9"/>
        <v>75.709999999999994</v>
      </c>
      <c r="CE6" s="36">
        <f t="shared" si="9"/>
        <v>73.67</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50.11</v>
      </c>
      <c r="CM6" s="36">
        <f t="shared" ref="CM6:CU6" si="10">IF(CM7="",NA(),CM7)</f>
        <v>52.34</v>
      </c>
      <c r="CN6" s="36">
        <f t="shared" si="10"/>
        <v>49.01</v>
      </c>
      <c r="CO6" s="36">
        <f t="shared" si="10"/>
        <v>48.87</v>
      </c>
      <c r="CP6" s="36">
        <f t="shared" si="10"/>
        <v>49.3</v>
      </c>
      <c r="CQ6" s="36">
        <f t="shared" si="10"/>
        <v>61.66</v>
      </c>
      <c r="CR6" s="36">
        <f t="shared" si="10"/>
        <v>62.19</v>
      </c>
      <c r="CS6" s="36">
        <f t="shared" si="10"/>
        <v>61.77</v>
      </c>
      <c r="CT6" s="36">
        <f t="shared" si="10"/>
        <v>61.69</v>
      </c>
      <c r="CU6" s="36">
        <f t="shared" si="10"/>
        <v>62.26</v>
      </c>
      <c r="CV6" s="35" t="str">
        <f>IF(CV7="","",IF(CV7="-","【-】","【"&amp;SUBSTITUTE(TEXT(CV7,"#,##0.00"),"-","△")&amp;"】"))</f>
        <v>【62.26】</v>
      </c>
      <c r="CW6" s="36">
        <f>IF(CW7="",NA(),CW7)</f>
        <v>100</v>
      </c>
      <c r="CX6" s="36">
        <f t="shared" ref="CX6:DF6" si="11">IF(CX7="",NA(),CX7)</f>
        <v>100</v>
      </c>
      <c r="CY6" s="36">
        <f t="shared" si="11"/>
        <v>100</v>
      </c>
      <c r="CZ6" s="36">
        <f t="shared" si="11"/>
        <v>100</v>
      </c>
      <c r="DA6" s="36">
        <f t="shared" si="11"/>
        <v>100</v>
      </c>
      <c r="DB6" s="36">
        <f t="shared" si="11"/>
        <v>100.05</v>
      </c>
      <c r="DC6" s="36">
        <f t="shared" si="11"/>
        <v>100.05</v>
      </c>
      <c r="DD6" s="36">
        <f t="shared" si="11"/>
        <v>100.08</v>
      </c>
      <c r="DE6" s="36">
        <f t="shared" si="11"/>
        <v>100</v>
      </c>
      <c r="DF6" s="36">
        <f t="shared" si="11"/>
        <v>100.16</v>
      </c>
      <c r="DG6" s="35" t="str">
        <f>IF(DG7="","",IF(DG7="-","【-】","【"&amp;SUBSTITUTE(TEXT(DG7,"#,##0.00"),"-","△")&amp;"】"))</f>
        <v>【100.16】</v>
      </c>
      <c r="DH6" s="36">
        <f>IF(DH7="",NA(),DH7)</f>
        <v>58.95</v>
      </c>
      <c r="DI6" s="36">
        <f t="shared" ref="DI6:DQ6" si="12">IF(DI7="",NA(),DI7)</f>
        <v>60.26</v>
      </c>
      <c r="DJ6" s="36">
        <f t="shared" si="12"/>
        <v>61.9</v>
      </c>
      <c r="DK6" s="36">
        <f t="shared" si="12"/>
        <v>63.14</v>
      </c>
      <c r="DL6" s="36">
        <f t="shared" si="12"/>
        <v>63.94</v>
      </c>
      <c r="DM6" s="36">
        <f t="shared" si="12"/>
        <v>53.56</v>
      </c>
      <c r="DN6" s="36">
        <f t="shared" si="12"/>
        <v>54.73</v>
      </c>
      <c r="DO6" s="36">
        <f t="shared" si="12"/>
        <v>55.77</v>
      </c>
      <c r="DP6" s="36">
        <f t="shared" si="12"/>
        <v>56.48</v>
      </c>
      <c r="DQ6" s="36">
        <f t="shared" si="12"/>
        <v>57.5</v>
      </c>
      <c r="DR6" s="35" t="str">
        <f>IF(DR7="","",IF(DR7="-","【-】","【"&amp;SUBSTITUTE(TEXT(DR7,"#,##0.00"),"-","△")&amp;"】"))</f>
        <v>【57.50】</v>
      </c>
      <c r="DS6" s="36">
        <f>IF(DS7="",NA(),DS7)</f>
        <v>27.24</v>
      </c>
      <c r="DT6" s="36">
        <f t="shared" ref="DT6:EB6" si="13">IF(DT7="",NA(),DT7)</f>
        <v>35.43</v>
      </c>
      <c r="DU6" s="36">
        <f t="shared" si="13"/>
        <v>42.3</v>
      </c>
      <c r="DV6" s="36">
        <f t="shared" si="13"/>
        <v>51</v>
      </c>
      <c r="DW6" s="36">
        <f t="shared" si="13"/>
        <v>52.78</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2">
      <c r="A7" s="29"/>
      <c r="B7" s="38">
        <v>2020</v>
      </c>
      <c r="C7" s="38">
        <v>148253</v>
      </c>
      <c r="D7" s="38">
        <v>46</v>
      </c>
      <c r="E7" s="38">
        <v>1</v>
      </c>
      <c r="F7" s="38">
        <v>0</v>
      </c>
      <c r="G7" s="38">
        <v>2</v>
      </c>
      <c r="H7" s="38" t="s">
        <v>92</v>
      </c>
      <c r="I7" s="38" t="s">
        <v>93</v>
      </c>
      <c r="J7" s="38" t="s">
        <v>94</v>
      </c>
      <c r="K7" s="38" t="s">
        <v>95</v>
      </c>
      <c r="L7" s="38" t="s">
        <v>96</v>
      </c>
      <c r="M7" s="38" t="s">
        <v>97</v>
      </c>
      <c r="N7" s="39" t="s">
        <v>98</v>
      </c>
      <c r="O7" s="39">
        <v>78.19</v>
      </c>
      <c r="P7" s="39">
        <v>97.59</v>
      </c>
      <c r="Q7" s="39">
        <v>0</v>
      </c>
      <c r="R7" s="39" t="s">
        <v>98</v>
      </c>
      <c r="S7" s="39" t="s">
        <v>98</v>
      </c>
      <c r="T7" s="39" t="s">
        <v>98</v>
      </c>
      <c r="U7" s="39">
        <v>8535649</v>
      </c>
      <c r="V7" s="39">
        <v>1458.7</v>
      </c>
      <c r="W7" s="39">
        <v>5851.55</v>
      </c>
      <c r="X7" s="39">
        <v>102.38</v>
      </c>
      <c r="Y7" s="39">
        <v>104.21</v>
      </c>
      <c r="Z7" s="39">
        <v>105.24</v>
      </c>
      <c r="AA7" s="39">
        <v>107.11</v>
      </c>
      <c r="AB7" s="39">
        <v>109.04</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71.58</v>
      </c>
      <c r="AU7" s="39">
        <v>74.14</v>
      </c>
      <c r="AV7" s="39">
        <v>77.540000000000006</v>
      </c>
      <c r="AW7" s="39">
        <v>87.42</v>
      </c>
      <c r="AX7" s="39">
        <v>95.86</v>
      </c>
      <c r="AY7" s="39">
        <v>224.41</v>
      </c>
      <c r="AZ7" s="39">
        <v>243.44</v>
      </c>
      <c r="BA7" s="39">
        <v>258.49</v>
      </c>
      <c r="BB7" s="39">
        <v>271.10000000000002</v>
      </c>
      <c r="BC7" s="39">
        <v>284.45</v>
      </c>
      <c r="BD7" s="39">
        <v>284.45</v>
      </c>
      <c r="BE7" s="39">
        <v>379.72</v>
      </c>
      <c r="BF7" s="39">
        <v>338.95</v>
      </c>
      <c r="BG7" s="39">
        <v>305.25</v>
      </c>
      <c r="BH7" s="39">
        <v>268.82</v>
      </c>
      <c r="BI7" s="39">
        <v>241.04</v>
      </c>
      <c r="BJ7" s="39">
        <v>320.31</v>
      </c>
      <c r="BK7" s="39">
        <v>303.26</v>
      </c>
      <c r="BL7" s="39">
        <v>290.31</v>
      </c>
      <c r="BM7" s="39">
        <v>272.95999999999998</v>
      </c>
      <c r="BN7" s="39">
        <v>260.95999999999998</v>
      </c>
      <c r="BO7" s="39">
        <v>260.95999999999998</v>
      </c>
      <c r="BP7" s="39">
        <v>102.1</v>
      </c>
      <c r="BQ7" s="39">
        <v>103.93</v>
      </c>
      <c r="BR7" s="39">
        <v>105.39</v>
      </c>
      <c r="BS7" s="39">
        <v>107.43</v>
      </c>
      <c r="BT7" s="39">
        <v>109.66</v>
      </c>
      <c r="BU7" s="39">
        <v>113.88</v>
      </c>
      <c r="BV7" s="39">
        <v>114.14</v>
      </c>
      <c r="BW7" s="39">
        <v>112.83</v>
      </c>
      <c r="BX7" s="39">
        <v>112.84</v>
      </c>
      <c r="BY7" s="39">
        <v>110.77</v>
      </c>
      <c r="BZ7" s="39">
        <v>110.77</v>
      </c>
      <c r="CA7" s="39">
        <v>78.069999999999993</v>
      </c>
      <c r="CB7" s="39">
        <v>74.03</v>
      </c>
      <c r="CC7" s="39">
        <v>77.02</v>
      </c>
      <c r="CD7" s="39">
        <v>75.709999999999994</v>
      </c>
      <c r="CE7" s="39">
        <v>73.67</v>
      </c>
      <c r="CF7" s="39">
        <v>74.02</v>
      </c>
      <c r="CG7" s="39">
        <v>73.03</v>
      </c>
      <c r="CH7" s="39">
        <v>73.86</v>
      </c>
      <c r="CI7" s="39">
        <v>73.849999999999994</v>
      </c>
      <c r="CJ7" s="39">
        <v>73.180000000000007</v>
      </c>
      <c r="CK7" s="39">
        <v>73.180000000000007</v>
      </c>
      <c r="CL7" s="39">
        <v>50.11</v>
      </c>
      <c r="CM7" s="39">
        <v>52.34</v>
      </c>
      <c r="CN7" s="39">
        <v>49.01</v>
      </c>
      <c r="CO7" s="39">
        <v>48.87</v>
      </c>
      <c r="CP7" s="39">
        <v>49.3</v>
      </c>
      <c r="CQ7" s="39">
        <v>61.66</v>
      </c>
      <c r="CR7" s="39">
        <v>62.19</v>
      </c>
      <c r="CS7" s="39">
        <v>61.77</v>
      </c>
      <c r="CT7" s="39">
        <v>61.69</v>
      </c>
      <c r="CU7" s="39">
        <v>62.26</v>
      </c>
      <c r="CV7" s="39">
        <v>62.26</v>
      </c>
      <c r="CW7" s="39">
        <v>100</v>
      </c>
      <c r="CX7" s="39">
        <v>100</v>
      </c>
      <c r="CY7" s="39">
        <v>100</v>
      </c>
      <c r="CZ7" s="39">
        <v>100</v>
      </c>
      <c r="DA7" s="39">
        <v>100</v>
      </c>
      <c r="DB7" s="39">
        <v>100.05</v>
      </c>
      <c r="DC7" s="39">
        <v>100.05</v>
      </c>
      <c r="DD7" s="39">
        <v>100.08</v>
      </c>
      <c r="DE7" s="39">
        <v>100</v>
      </c>
      <c r="DF7" s="39">
        <v>100.16</v>
      </c>
      <c r="DG7" s="39">
        <v>100.16</v>
      </c>
      <c r="DH7" s="39">
        <v>58.95</v>
      </c>
      <c r="DI7" s="39">
        <v>60.26</v>
      </c>
      <c r="DJ7" s="39">
        <v>61.9</v>
      </c>
      <c r="DK7" s="39">
        <v>63.14</v>
      </c>
      <c r="DL7" s="39">
        <v>63.94</v>
      </c>
      <c r="DM7" s="39">
        <v>53.56</v>
      </c>
      <c r="DN7" s="39">
        <v>54.73</v>
      </c>
      <c r="DO7" s="39">
        <v>55.77</v>
      </c>
      <c r="DP7" s="39">
        <v>56.48</v>
      </c>
      <c r="DQ7" s="39">
        <v>57.5</v>
      </c>
      <c r="DR7" s="39">
        <v>57.5</v>
      </c>
      <c r="DS7" s="39">
        <v>27.24</v>
      </c>
      <c r="DT7" s="39">
        <v>35.43</v>
      </c>
      <c r="DU7" s="39">
        <v>42.3</v>
      </c>
      <c r="DV7" s="39">
        <v>51</v>
      </c>
      <c r="DW7" s="39">
        <v>52.78</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104</v>
      </c>
    </row>
    <row r="12" spans="1:144" x14ac:dyDescent="0.2">
      <c r="B12">
        <v>1</v>
      </c>
      <c r="C12">
        <v>1</v>
      </c>
      <c r="D12">
        <v>1</v>
      </c>
      <c r="E12">
        <v>1</v>
      </c>
      <c r="F12">
        <v>2</v>
      </c>
      <c r="G12" t="s">
        <v>105</v>
      </c>
    </row>
    <row r="13" spans="1:144" x14ac:dyDescent="0.2">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2022-01-25T05:49:53Z</cp:lastPrinted>
  <dcterms:modified xsi:type="dcterms:W3CDTF">2022-01-25T05:49:55Z</dcterms:modified>
</cp:coreProperties>
</file>