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50　管理調整係\014　決算\経営比較分析\R02決算\220121〆 公営企業に係る経営比較分析表（令和２年度決算）の分析等について )\公営企業に係る経営比較分析表（令和２年度決算）の分析等について\【経営比較分析表】2020_150002_46_1718\"/>
    </mc:Choice>
  </mc:AlternateContent>
  <workbookProtection workbookAlgorithmName="SHA-512" workbookHashValue="/m9XOFD8eOLlmSSzNqK7+K2rHtnjFL+FO1Nxp8PP6jbEUtG6ElmBBAq4rGvQ5gvsQYV+LonIgA+B8YjH2SxFiw==" workbookSaltValue="OIoEH7IakTsscllOaAiKV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P10" i="4"/>
  <c r="I10" i="4"/>
  <c r="B10" i="4"/>
  <c r="AT8" i="4"/>
  <c r="AL8" i="4"/>
  <c r="W8" i="4"/>
  <c r="P8" i="4"/>
  <c r="B6"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<sst xmlns="http://schemas.openxmlformats.org/spreadsheetml/2006/main" count="319" uniqueCount="117">
  <si>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</si>
  <si>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</si>
  <si>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</si>
  <si>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</si>
  <si>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</si>
  <si>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</si>
  <si>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</si>
  <si>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</si>
  <si>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</si>
  <si>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</si>
  <si>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</si>
  <si>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</si>
  <si>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</si>
  <si>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</si>
  <si>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</si>
  <si>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</si>
  <si>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</si>
  <si>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</si>
  <si>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</si>
  <si>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</si>
  <si>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</si>
  <si>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</si>
  <si>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</si>
  <si>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</si>
  <si>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</si>
  <si>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</si>
  <si>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</si>
  <si>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</si>
  <si>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</si>
  <si>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</si>
  <si>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</si>
  <si>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</si>
  <si>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</si>
  <si>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</si>
  <si>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</si>
  <si>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</si>
  <si>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</si>
  <si>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</si>
  <si>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</si>
  <si>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</si>
  <si>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</si>
  <si>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</si>
  <si>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</si>
  <si>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</si>
  <si>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</si>
  <si>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</si>
  <si>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</si>
  <si>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</si>
  <si>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</si>
  <si>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</si>
  <si>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</si>
  <si>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</si>
  <si>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</si>
  <si>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</si>
  <si>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</si>
  <si>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</si>
  <si>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</si>
  <si>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</si>
  <si>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</si>
  <si>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</si>
  <si>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</si>
  <si>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</si>
  <si>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</si>
  <si>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</si>
  <si>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</si>
  <si>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</si>
  <si>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</si>
  <si>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</si>
  <si>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</si>
  <si>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</si>
  <si>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</si>
  <si>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</si>
  <si>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</si>
  <si>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</si>
  <si>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</si>
  <si>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</si>
  <si>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</si>
  <si>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</si>
  <si>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</si>
  <si>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</si>
  <si>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</si>
  <si>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</si>
  <si>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</si>
  <si>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</si>
  <si>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</si>
  <si>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</si>
  <si>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</si>
  <si>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</si>
  <si>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</si>
  <si>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</si>
  <si>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</si>
  <si>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</si>
  <si>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</si>
  <si>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</si>
  <si>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</si>
  <si>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</si>
  <si>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</si>
  <si>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</si>
  <si>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</si>
  <si>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</si>
  <si>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</si>
  <si>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</si>
  <si>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</si>
  <si>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</si>
  <si>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</si>
  <si>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</si>
  <si>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</si>
  <si>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</si>
  <si>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</si>
  <si>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</si>
  <si>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</si>
  <si>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</si>
  <si>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</si>
  <si>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</si>
  <si>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①経常収支比率、②累積欠損金比率
　経常収支比率は100%を上回っており、累積欠損金もないことから、経営は健全であると考えています。
③流動比率
　流動比率は、89.43％でした。しかし、流動負債の40%以上が企業債で、うち７割が交付税措置されることを差し引けば、実質的な流動比率は130.06％で、一定の支払能力を備えていると考えています。
④企業債残高対事業規模比率
　Ｈ29から資本費の増収により、計算上、地方債残高の自己負担額が増え、指標が上昇している。令和２年度に比率が減少し、類似団体平均値と同等の水準となっています。
⑥汚水処理原価
　令和２年度の汚水処理原価は、前年度に比べ低減しました。これは、コロナ禍の影響等による有収水量の増加が各処理区においてみられたことによって、相対的に汚水処理原価が低減したものと考えています。
⑦施設利用率
　令和２年度の施設利用率は69.91％で前年度より向上しています。
⑧水洗化率
　本県流域下水道の水洗化率は、着実に伸びているものの、まだ類似団体より低いと思われることから、一層の促進が必要と考えています。
</t>
    <rPh sb="1" eb="3">
      <t>ケイジョウ</t>
    </rPh>
    <rPh sb="9" eb="11">
      <t>ルイセキ</t>
    </rPh>
    <rPh sb="11" eb="13">
      <t>ケッソン</t>
    </rPh>
    <rPh sb="13" eb="14">
      <t>キン</t>
    </rPh>
    <rPh sb="14" eb="16">
      <t>ヒリツ</t>
    </rPh>
    <rPh sb="59" eb="60">
      <t>カンガ</t>
    </rPh>
    <rPh sb="69" eb="71">
      <t>リュウドウ</t>
    </rPh>
    <rPh sb="71" eb="73">
      <t>ヒリツ</t>
    </rPh>
    <rPh sb="156" eb="158">
      <t>ノウリョク</t>
    </rPh>
    <rPh sb="298" eb="300">
      <t>テイゲン</t>
    </rPh>
    <rPh sb="401" eb="404">
      <t>ゼンネンド</t>
    </rPh>
    <rPh sb="478" eb="479">
      <t>カンガ</t>
    </rPh>
    <phoneticPr fontId="4"/>
  </si>
  <si>
    <t>①有形固定資産減価償却率
　令和２年度末で4.61％となっています。これは、令和２年度より公営企業会計に移行したため、減価償却累計額が令和２年度分しか計上されていないことから、低い水準となっています。
②管渠老朽化率
　事業開始が最も早い新潟処理区の供用開始が昭和55年であり、法定耐用年数を経過した管渠はありません。
③管渠改善率
　本県流域下水道は、平成16年度に中越大震災で被災して以来、地震対策として順次、管渠更生等を行い、管渠の耐震補強を進めています。令和２年度は、新潟処理区、堀之内処理区において管渠更生等を実施し、管渠改善率0.1％となっています。</t>
    <rPh sb="1" eb="7">
      <t>ユウケイコテイシサン</t>
    </rPh>
    <rPh sb="105" eb="108">
      <t>ロウキュウカ</t>
    </rPh>
    <rPh sb="212" eb="213">
      <t>イ</t>
    </rPh>
    <rPh sb="259" eb="260">
      <t>イ</t>
    </rPh>
    <rPh sb="260" eb="261">
      <t>トウ</t>
    </rPh>
    <phoneticPr fontId="4"/>
  </si>
  <si>
    <t>【留意点】
・令和２年度から企業会計へ移行（法適用）したため、令和元年度までの数値は空欄である。
・地方公営企業決算状況調査（いわゆる決算統計）の数値を用いている。
【全体総括】
　本県では、流域下水道施設維持管理計画を踏まえて、
・定期的な調査・点検の実施
・現在の施設状態の評価
・下水道ストックマネジメント計画の策定
・計画的な修繕及び改築更新の実施
を行い、各施設のライフサイクルコスト（LCC）の縮減と事業の平準化を図ることとしています。
　今後は、Ｒ２.３に策定した経営戦略を踏まえながら、計画的な更新投資及び維持管理により施設の安全性・信頼性を確保するとともに、経営基盤の強化に努めていきたいと考えています。</t>
    <rPh sb="7" eb="9">
      <t>レイワ</t>
    </rPh>
    <rPh sb="10" eb="12">
      <t>ネンド</t>
    </rPh>
    <rPh sb="31" eb="33">
      <t>レイワ</t>
    </rPh>
    <rPh sb="33" eb="36">
      <t>ガンネンド</t>
    </rPh>
    <rPh sb="85" eb="87">
      <t>ゼンタイ</t>
    </rPh>
    <rPh sb="87" eb="89">
      <t>ソウカツ</t>
    </rPh>
    <rPh sb="164" eb="167">
      <t>ケイカクテキ</t>
    </rPh>
    <rPh sb="168" eb="170">
      <t>シュウゼン</t>
    </rPh>
    <rPh sb="170" eb="171">
      <t>オヨ</t>
    </rPh>
    <rPh sb="172" eb="174">
      <t>カイチク</t>
    </rPh>
    <rPh sb="174" eb="176">
      <t>コウシン</t>
    </rPh>
    <rPh sb="177" eb="179">
      <t>ジッシ</t>
    </rPh>
    <rPh sb="305" eb="30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</si>
</sst>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0.1</c:v>
                </c:pt>
              </c:numCache>
            </c:numRef>
          </c:val>
          <c:extLst>
            <c:ext xmlns:c16="http://schemas.microsoft.com/office/drawing/2014/chart" uri="{C3380CC4-5D6E-409C-BE32-E72D297353CC}">
              <c16:uniqueId val="{00000000-EA62-40AB-82DB-4B0FA77E4D7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1.87</c:v>
                </c:pt>
              </c:numCache>
            </c:numRef>
          </c:val>
          <c:smooth val="0"/>
          <c:extLst>
            <c:ext xmlns:c16="http://schemas.microsoft.com/office/drawing/2014/chart" uri="{C3380CC4-5D6E-409C-BE32-E72D297353CC}">
              <c16:uniqueId val="{00000001-EA62-40AB-82DB-4B0FA77E4D7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109.51</c:v>
                </c:pt>
              </c:numCache>
            </c:numRef>
          </c:val>
          <c:extLst>
            <c:ext xmlns:c16="http://schemas.microsoft.com/office/drawing/2014/chart" uri="{C3380CC4-5D6E-409C-BE32-E72D297353CC}">
              <c16:uniqueId val="{00000000-70F9-4321-A971-39CEE97AC5C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101.63</c:v>
                </c:pt>
              </c:numCache>
            </c:numRef>
          </c:val>
          <c:smooth val="0"/>
          <c:extLst>
            <c:ext xmlns:c16="http://schemas.microsoft.com/office/drawing/2014/chart" uri="{C3380CC4-5D6E-409C-BE32-E72D297353CC}">
              <c16:uniqueId val="{00000001-70F9-4321-A971-39CEE97AC5C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4.6100000000000003</c:v>
                </c:pt>
              </c:numCache>
            </c:numRef>
          </c:val>
          <c:extLst>
            <c:ext xmlns:c16="http://schemas.microsoft.com/office/drawing/2014/chart" uri="{C3380CC4-5D6E-409C-BE32-E72D297353CC}">
              <c16:uniqueId val="{00000000-35AB-47B5-9C44-CF9405EBB33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31.96</c:v>
                </c:pt>
              </c:numCache>
            </c:numRef>
          </c:val>
          <c:smooth val="0"/>
          <c:extLst>
            <c:ext xmlns:c16="http://schemas.microsoft.com/office/drawing/2014/chart" uri="{C3380CC4-5D6E-409C-BE32-E72D297353CC}">
              <c16:uniqueId val="{00000001-35AB-47B5-9C44-CF9405EBB33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9B2-4400-B792-968033AF08B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0.93</c:v>
                </c:pt>
              </c:numCache>
            </c:numRef>
          </c:val>
          <c:smooth val="0"/>
          <c:extLst>
            <c:ext xmlns:c16="http://schemas.microsoft.com/office/drawing/2014/chart" uri="{C3380CC4-5D6E-409C-BE32-E72D297353CC}">
              <c16:uniqueId val="{00000001-F9B2-4400-B792-968033AF08B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37A-4DC8-9141-90C82BF2111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9.1</c:v>
                </c:pt>
              </c:numCache>
            </c:numRef>
          </c:val>
          <c:smooth val="0"/>
          <c:extLst>
            <c:ext xmlns:c16="http://schemas.microsoft.com/office/drawing/2014/chart" uri="{C3380CC4-5D6E-409C-BE32-E72D297353CC}">
              <c16:uniqueId val="{00000001-237A-4DC8-9141-90C82BF2111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89.43</c:v>
                </c:pt>
              </c:numCache>
            </c:numRef>
          </c:val>
          <c:extLst>
            <c:ext xmlns:c16="http://schemas.microsoft.com/office/drawing/2014/chart" uri="{C3380CC4-5D6E-409C-BE32-E72D297353CC}">
              <c16:uniqueId val="{00000000-9300-4959-9B1F-D717DAE2247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101.14</c:v>
                </c:pt>
              </c:numCache>
            </c:numRef>
          </c:val>
          <c:smooth val="0"/>
          <c:extLst>
            <c:ext xmlns:c16="http://schemas.microsoft.com/office/drawing/2014/chart" uri="{C3380CC4-5D6E-409C-BE32-E72D297353CC}">
              <c16:uniqueId val="{00000001-9300-4959-9B1F-D717DAE2247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297.07</c:v>
                </c:pt>
              </c:numCache>
            </c:numRef>
          </c:val>
          <c:extLst>
            <c:ext xmlns:c16="http://schemas.microsoft.com/office/drawing/2014/chart" uri="{C3380CC4-5D6E-409C-BE32-E72D297353CC}">
              <c16:uniqueId val="{00000000-61F4-48FF-AFBD-768CE036F82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255.67</c:v>
                </c:pt>
              </c:numCache>
            </c:numRef>
          </c:val>
          <c:smooth val="0"/>
          <c:extLst>
            <c:ext xmlns:c16="http://schemas.microsoft.com/office/drawing/2014/chart" uri="{C3380CC4-5D6E-409C-BE32-E72D297353CC}">
              <c16:uniqueId val="{00000001-61F4-48FF-AFBD-768CE036F82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DC5-4ADA-A042-D9F8B459C5D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0DC5-4ADA-A042-D9F8B459C5D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50.21</c:v>
                </c:pt>
              </c:numCache>
            </c:numRef>
          </c:val>
          <c:extLst>
            <c:ext xmlns:c16="http://schemas.microsoft.com/office/drawing/2014/chart" uri="{C3380CC4-5D6E-409C-BE32-E72D297353CC}">
              <c16:uniqueId val="{00000000-6BE9-4F69-AF09-D75B79288B5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50.67</c:v>
                </c:pt>
              </c:numCache>
            </c:numRef>
          </c:val>
          <c:smooth val="0"/>
          <c:extLst>
            <c:ext xmlns:c16="http://schemas.microsoft.com/office/drawing/2014/chart" uri="{C3380CC4-5D6E-409C-BE32-E72D297353CC}">
              <c16:uniqueId val="{00000001-6BE9-4F69-AF09-D75B79288B5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69.91</c:v>
                </c:pt>
              </c:numCache>
            </c:numRef>
          </c:val>
          <c:extLst>
            <c:ext xmlns:c16="http://schemas.microsoft.com/office/drawing/2014/chart" uri="{C3380CC4-5D6E-409C-BE32-E72D297353CC}">
              <c16:uniqueId val="{00000000-D79C-4983-91F6-3C442C34CD8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68.2</c:v>
                </c:pt>
              </c:numCache>
            </c:numRef>
          </c:val>
          <c:smooth val="0"/>
          <c:extLst>
            <c:ext xmlns:c16="http://schemas.microsoft.com/office/drawing/2014/chart" uri="{C3380CC4-5D6E-409C-BE32-E72D297353CC}">
              <c16:uniqueId val="{00000001-D79C-4983-91F6-3C442C34CD8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86.89</c:v>
                </c:pt>
              </c:numCache>
            </c:numRef>
          </c:val>
          <c:extLst>
            <c:ext xmlns:c16="http://schemas.microsoft.com/office/drawing/2014/chart" uri="{C3380CC4-5D6E-409C-BE32-E72D297353CC}">
              <c16:uniqueId val="{00000000-7B56-4C7C-B487-3A3843A80D9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94.01</c:v>
                </c:pt>
              </c:numCache>
            </c:numRef>
          </c:val>
          <c:smooth val="0"/>
          <c:extLst>
            <c:ext xmlns:c16="http://schemas.microsoft.com/office/drawing/2014/chart" uri="{C3380CC4-5D6E-409C-BE32-E72D297353CC}">
              <c16:uniqueId val="{00000001-7B56-4C7C-B487-3A3843A80D9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【260.55】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【0.91】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1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新潟県</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流域下水道</v>
      </c>
      <c r="Q8" s="49"/>
      <c r="R8" s="49"/>
      <c r="S8" s="49"/>
      <c r="T8" s="49"/>
      <c r="U8" s="49"/>
      <c r="V8" s="49"/>
      <c r="W8" s="49" t="str">
        <f>データ!L6</f>
        <v>E1</v>
      </c>
      <c r="X8" s="49"/>
      <c r="Y8" s="49"/>
      <c r="Z8" s="49"/>
      <c r="AA8" s="49"/>
      <c r="AB8" s="49"/>
      <c r="AC8" s="49"/>
      <c r="AD8" s="50" t="str">
        <f>データ!$M$6</f>
        <v>非設置</v>
      </c>
      <c r="AE8" s="50"/>
      <c r="AF8" s="50"/>
      <c r="AG8" s="50"/>
      <c r="AH8" s="50"/>
      <c r="AI8" s="50"/>
      <c r="AJ8" s="50"/>
      <c r="AK8" s="3"/>
      <c r="AL8" s="51">
        <f>データ!S6</f>
        <v>2213353</v>
      </c>
      <c r="AM8" s="51"/>
      <c r="AN8" s="51"/>
      <c r="AO8" s="51"/>
      <c r="AP8" s="51"/>
      <c r="AQ8" s="51"/>
      <c r="AR8" s="51"/>
      <c r="AS8" s="51"/>
      <c r="AT8" s="46">
        <f>データ!T6</f>
        <v>12583.96</v>
      </c>
      <c r="AU8" s="46"/>
      <c r="AV8" s="46"/>
      <c r="AW8" s="46"/>
      <c r="AX8" s="46"/>
      <c r="AY8" s="46"/>
      <c r="AZ8" s="46"/>
      <c r="BA8" s="46"/>
      <c r="BB8" s="46">
        <f>データ!U6</f>
        <v>175.89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77.3</v>
      </c>
      <c r="J10" s="46"/>
      <c r="K10" s="46"/>
      <c r="L10" s="46"/>
      <c r="M10" s="46"/>
      <c r="N10" s="46"/>
      <c r="O10" s="46"/>
      <c r="P10" s="46">
        <f>データ!P6</f>
        <v>49.68</v>
      </c>
      <c r="Q10" s="46"/>
      <c r="R10" s="46"/>
      <c r="S10" s="46"/>
      <c r="T10" s="46"/>
      <c r="U10" s="46"/>
      <c r="V10" s="46"/>
      <c r="W10" s="46">
        <f>データ!Q6</f>
        <v>100</v>
      </c>
      <c r="X10" s="46"/>
      <c r="Y10" s="46"/>
      <c r="Z10" s="46"/>
      <c r="AA10" s="46"/>
      <c r="AB10" s="46"/>
      <c r="AC10" s="46"/>
      <c r="AD10" s="51">
        <f>データ!R6</f>
        <v>0</v>
      </c>
      <c r="AE10" s="51"/>
      <c r="AF10" s="51"/>
      <c r="AG10" s="51"/>
      <c r="AH10" s="51"/>
      <c r="AI10" s="51"/>
      <c r="AJ10" s="51"/>
      <c r="AK10" s="2"/>
      <c r="AL10" s="51">
        <f>データ!V6</f>
        <v>724061</v>
      </c>
      <c r="AM10" s="51"/>
      <c r="AN10" s="51"/>
      <c r="AO10" s="51"/>
      <c r="AP10" s="51"/>
      <c r="AQ10" s="51"/>
      <c r="AR10" s="51"/>
      <c r="AS10" s="51"/>
      <c r="AT10" s="46">
        <f>データ!W6</f>
        <v>210.96</v>
      </c>
      <c r="AU10" s="46"/>
      <c r="AV10" s="46"/>
      <c r="AW10" s="46"/>
      <c r="AX10" s="46"/>
      <c r="AY10" s="46"/>
      <c r="AZ10" s="46"/>
      <c r="BA10" s="46"/>
      <c r="BB10" s="46">
        <f>データ!X6</f>
        <v>3432.22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【101.70】</v>
      </c>
      <c r="F85" s="26" t="str">
        <f>データ!AT6</f>
        <v>【8.92】</v>
      </c>
      <c r="G85" s="26" t="str">
        <f>データ!BE6</f>
        <v>【100.43】</v>
      </c>
      <c r="H85" s="26" t="str">
        <f>データ!BP6</f>
        <v>【260.55】</v>
      </c>
      <c r="I85" s="26" t="str">
        <f>データ!CA6</f>
        <v>【0.00】</v>
      </c>
      <c r="J85" s="26" t="str">
        <f>データ!CL6</f>
        <v>【51.03】</v>
      </c>
      <c r="K85" s="26" t="str">
        <f>データ!CW6</f>
        <v>【68.03】</v>
      </c>
      <c r="L85" s="26" t="str">
        <f>データ!DH6</f>
        <v>【93.88】</v>
      </c>
      <c r="M85" s="26" t="str">
        <f>データ!DS6</f>
        <v>【31.52】</v>
      </c>
      <c r="N85" s="26" t="str">
        <f>データ!ED6</f>
        <v>【0.91】</v>
      </c>
      <c r="O85" s="26" t="str">
        <f>データ!EO6</f>
        <v>【1.84】</v>
      </c>
    </row>
  </sheetData>
  <sheetProtection algorithmName="SHA-512" hashValue="tRGv1mZ62bQSniAHIRtwspO/wGB1YUpHd63vP9rwgU6kb6lnWeNYObiK0gok6T/3804/ncVDlDkiFWqlIsClmA==" saltValue="YnCuv5jhy8eeH5+oC7kmZ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31496062992125984" header="0.19685039370078741" footer="0.11811023622047245"/>
  <pageSetup paperSize="9" scale="52" orientation="landscape" useFirstPageNumber="1" r:id="rId1"/>
  <headerFooter>
    <oddFooter>&amp;L&amp;Z&amp;F
&amp;R&amp;A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150002</v>
      </c>
      <c r="D6" s="33">
        <f t="shared" si="3"/>
        <v>46</v>
      </c>
      <c r="E6" s="33">
        <f t="shared" si="3"/>
        <v>17</v>
      </c>
      <c r="F6" s="33">
        <f t="shared" si="3"/>
        <v>3</v>
      </c>
      <c r="G6" s="33">
        <f t="shared" si="3"/>
        <v>0</v>
      </c>
      <c r="H6" s="33" t="str">
        <f t="shared" si="3"/>
        <v>新潟県</v>
      </c>
      <c r="I6" s="33" t="str">
        <f t="shared" si="3"/>
        <v>法適用</v>
      </c>
      <c r="J6" s="33" t="str">
        <f t="shared" si="3"/>
        <v>下水道事業</v>
      </c>
      <c r="K6" s="33" t="str">
        <f t="shared" si="3"/>
        <v>流域下水道</v>
      </c>
      <c r="L6" s="33" t="str">
        <f t="shared" si="3"/>
        <v>E1</v>
      </c>
      <c r="M6" s="33" t="str">
        <f t="shared" si="3"/>
        <v>非設置</v>
      </c>
      <c r="N6" s="34" t="str">
        <f t="shared" si="3"/>
        <v>-</v>
      </c>
      <c r="O6" s="34">
        <f t="shared" si="3"/>
        <v>77.3</v>
      </c>
      <c r="P6" s="34">
        <f t="shared" si="3"/>
        <v>49.68</v>
      </c>
      <c r="Q6" s="34">
        <f t="shared" si="3"/>
        <v>100</v>
      </c>
      <c r="R6" s="34">
        <f t="shared" si="3"/>
        <v>0</v>
      </c>
      <c r="S6" s="34">
        <f t="shared" si="3"/>
        <v>2213353</v>
      </c>
      <c r="T6" s="34">
        <f t="shared" si="3"/>
        <v>12583.96</v>
      </c>
      <c r="U6" s="34">
        <f t="shared" si="3"/>
        <v>175.89</v>
      </c>
      <c r="V6" s="34">
        <f t="shared" si="3"/>
        <v>724061</v>
      </c>
      <c r="W6" s="34">
        <f t="shared" si="3"/>
        <v>210.96</v>
      </c>
      <c r="X6" s="34">
        <f t="shared" si="3"/>
        <v>3432.22</v>
      </c>
      <c r="Y6" s="35" t="str">
        <f>IF(Y7="",NA(),Y7)</f>
        <v>-</v>
      </c>
      <c r="Z6" s="35" t="str">
        <f t="shared" ref="Z6:AH6" si="4">IF(Z7="",NA(),Z7)</f>
        <v>-</v>
      </c>
      <c r="AA6" s="35" t="str">
        <f t="shared" si="4"/>
        <v>-</v>
      </c>
      <c r="AB6" s="35" t="str">
        <f t="shared" si="4"/>
        <v>-</v>
      </c>
      <c r="AC6" s="35">
        <f t="shared" si="4"/>
        <v>109.51</v>
      </c>
      <c r="AD6" s="35" t="str">
        <f t="shared" si="4"/>
        <v>-</v>
      </c>
      <c r="AE6" s="35" t="str">
        <f t="shared" si="4"/>
        <v>-</v>
      </c>
      <c r="AF6" s="35" t="str">
        <f t="shared" si="4"/>
        <v>-</v>
      </c>
      <c r="AG6" s="35" t="str">
        <f t="shared" si="4"/>
        <v>-</v>
      </c>
      <c r="AH6" s="35">
        <f t="shared" si="4"/>
        <v>101.63</v>
      </c>
      <c r="AI6" s="34" t="str">
        <f>IF(AI7="","",IF(AI7="-","【-】","【"&amp;SUBSTITUTE(TEXT(AI7,"#,##0.00"),"-","△")&amp;"】"))</f>
        <v>【101.70】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9.1</v>
      </c>
      <c r="AT6" s="34" t="str">
        <f>IF(AT7="","",IF(AT7="-","【-】","【"&amp;SUBSTITUTE(TEXT(AT7,"#,##0.00"),"-","△")&amp;"】"))</f>
        <v>【8.92】</v>
      </c>
      <c r="AU6" s="35" t="str">
        <f>IF(AU7="",NA(),AU7)</f>
        <v>-</v>
      </c>
      <c r="AV6" s="35" t="str">
        <f t="shared" ref="AV6:BD6" si="6">IF(AV7="",NA(),AV7)</f>
        <v>-</v>
      </c>
      <c r="AW6" s="35" t="str">
        <f t="shared" si="6"/>
        <v>-</v>
      </c>
      <c r="AX6" s="35" t="str">
        <f t="shared" si="6"/>
        <v>-</v>
      </c>
      <c r="AY6" s="35">
        <f t="shared" si="6"/>
        <v>89.43</v>
      </c>
      <c r="AZ6" s="35" t="str">
        <f t="shared" si="6"/>
        <v>-</v>
      </c>
      <c r="BA6" s="35" t="str">
        <f t="shared" si="6"/>
        <v>-</v>
      </c>
      <c r="BB6" s="35" t="str">
        <f t="shared" si="6"/>
        <v>-</v>
      </c>
      <c r="BC6" s="35" t="str">
        <f t="shared" si="6"/>
        <v>-</v>
      </c>
      <c r="BD6" s="35">
        <f t="shared" si="6"/>
        <v>101.14</v>
      </c>
      <c r="BE6" s="34" t="str">
        <f>IF(BE7="","",IF(BE7="-","【-】","【"&amp;SUBSTITUTE(TEXT(BE7,"#,##0.00"),"-","△")&amp;"】"))</f>
        <v>【100.43】</v>
      </c>
      <c r="BF6" s="35" t="str">
        <f>IF(BF7="",NA(),BF7)</f>
        <v>-</v>
      </c>
      <c r="BG6" s="35" t="str">
        <f t="shared" ref="BG6:BO6" si="7">IF(BG7="",NA(),BG7)</f>
        <v>-</v>
      </c>
      <c r="BH6" s="35" t="str">
        <f t="shared" si="7"/>
        <v>-</v>
      </c>
      <c r="BI6" s="35" t="str">
        <f t="shared" si="7"/>
        <v>-</v>
      </c>
      <c r="BJ6" s="35">
        <f t="shared" si="7"/>
        <v>297.07</v>
      </c>
      <c r="BK6" s="35" t="str">
        <f t="shared" si="7"/>
        <v>-</v>
      </c>
      <c r="BL6" s="35" t="str">
        <f t="shared" si="7"/>
        <v>-</v>
      </c>
      <c r="BM6" s="35" t="str">
        <f t="shared" si="7"/>
        <v>-</v>
      </c>
      <c r="BN6" s="35" t="str">
        <f t="shared" si="7"/>
        <v>-</v>
      </c>
      <c r="BO6" s="35">
        <f t="shared" si="7"/>
        <v>255.67</v>
      </c>
      <c r="BP6" s="34" t="str">
        <f>IF(BP7="","",IF(BP7="-","【-】","【"&amp;SUBSTITUTE(TEXT(BP7,"#,##0.00"),"-","△")&amp;"】"))</f>
        <v>【260.55】</v>
      </c>
      <c r="BQ6" s="35" t="str">
        <f>IF(BQ7="",NA(),BQ7)</f>
        <v>-</v>
      </c>
      <c r="BR6" s="35" t="str">
        <f t="shared" ref="BR6:BZ6" si="8">IF(BR7="",NA(),BR7)</f>
        <v>-</v>
      </c>
      <c r="BS6" s="35" t="str">
        <f t="shared" si="8"/>
        <v>-</v>
      </c>
      <c r="BT6" s="35" t="str">
        <f t="shared" si="8"/>
        <v>-</v>
      </c>
      <c r="BU6" s="34">
        <f t="shared" si="8"/>
        <v>0</v>
      </c>
      <c r="BV6" s="35" t="str">
        <f t="shared" si="8"/>
        <v>-</v>
      </c>
      <c r="BW6" s="35" t="str">
        <f t="shared" si="8"/>
        <v>-</v>
      </c>
      <c r="BX6" s="35" t="str">
        <f t="shared" si="8"/>
        <v>-</v>
      </c>
      <c r="BY6" s="35" t="str">
        <f t="shared" si="8"/>
        <v>-</v>
      </c>
      <c r="BZ6" s="34">
        <f t="shared" si="8"/>
        <v>0</v>
      </c>
      <c r="CA6" s="34" t="str">
        <f>IF(CA7="","",IF(CA7="-","【-】","【"&amp;SUBSTITUTE(TEXT(CA7,"#,##0.00"),"-","△")&amp;"】"))</f>
        <v>【0.00】</v>
      </c>
      <c r="CB6" s="35" t="str">
        <f>IF(CB7="",NA(),CB7)</f>
        <v>-</v>
      </c>
      <c r="CC6" s="35" t="str">
        <f t="shared" ref="CC6:CK6" si="9">IF(CC7="",NA(),CC7)</f>
        <v>-</v>
      </c>
      <c r="CD6" s="35" t="str">
        <f t="shared" si="9"/>
        <v>-</v>
      </c>
      <c r="CE6" s="35" t="str">
        <f t="shared" si="9"/>
        <v>-</v>
      </c>
      <c r="CF6" s="35">
        <f t="shared" si="9"/>
        <v>50.21</v>
      </c>
      <c r="CG6" s="35" t="str">
        <f t="shared" si="9"/>
        <v>-</v>
      </c>
      <c r="CH6" s="35" t="str">
        <f t="shared" si="9"/>
        <v>-</v>
      </c>
      <c r="CI6" s="35" t="str">
        <f t="shared" si="9"/>
        <v>-</v>
      </c>
      <c r="CJ6" s="35" t="str">
        <f t="shared" si="9"/>
        <v>-</v>
      </c>
      <c r="CK6" s="35">
        <f t="shared" si="9"/>
        <v>50.67</v>
      </c>
      <c r="CL6" s="34" t="str">
        <f>IF(CL7="","",IF(CL7="-","【-】","【"&amp;SUBSTITUTE(TEXT(CL7,"#,##0.00"),"-","△")&amp;"】"))</f>
        <v>【51.03】</v>
      </c>
      <c r="CM6" s="35" t="str">
        <f>IF(CM7="",NA(),CM7)</f>
        <v>-</v>
      </c>
      <c r="CN6" s="35" t="str">
        <f t="shared" ref="CN6:CV6" si="10">IF(CN7="",NA(),CN7)</f>
        <v>-</v>
      </c>
      <c r="CO6" s="35" t="str">
        <f t="shared" si="10"/>
        <v>-</v>
      </c>
      <c r="CP6" s="35" t="str">
        <f t="shared" si="10"/>
        <v>-</v>
      </c>
      <c r="CQ6" s="35">
        <f t="shared" si="10"/>
        <v>69.91</v>
      </c>
      <c r="CR6" s="35" t="str">
        <f t="shared" si="10"/>
        <v>-</v>
      </c>
      <c r="CS6" s="35" t="str">
        <f t="shared" si="10"/>
        <v>-</v>
      </c>
      <c r="CT6" s="35" t="str">
        <f t="shared" si="10"/>
        <v>-</v>
      </c>
      <c r="CU6" s="35" t="str">
        <f t="shared" si="10"/>
        <v>-</v>
      </c>
      <c r="CV6" s="35">
        <f t="shared" si="10"/>
        <v>68.2</v>
      </c>
      <c r="CW6" s="34" t="str">
        <f>IF(CW7="","",IF(CW7="-","【-】","【"&amp;SUBSTITUTE(TEXT(CW7,"#,##0.00"),"-","△")&amp;"】"))</f>
        <v>【68.03】</v>
      </c>
      <c r="CX6" s="35" t="str">
        <f>IF(CX7="",NA(),CX7)</f>
        <v>-</v>
      </c>
      <c r="CY6" s="35" t="str">
        <f t="shared" ref="CY6:DG6" si="11">IF(CY7="",NA(),CY7)</f>
        <v>-</v>
      </c>
      <c r="CZ6" s="35" t="str">
        <f t="shared" si="11"/>
        <v>-</v>
      </c>
      <c r="DA6" s="35" t="str">
        <f t="shared" si="11"/>
        <v>-</v>
      </c>
      <c r="DB6" s="35">
        <f t="shared" si="11"/>
        <v>86.89</v>
      </c>
      <c r="DC6" s="35" t="str">
        <f t="shared" si="11"/>
        <v>-</v>
      </c>
      <c r="DD6" s="35" t="str">
        <f t="shared" si="11"/>
        <v>-</v>
      </c>
      <c r="DE6" s="35" t="str">
        <f t="shared" si="11"/>
        <v>-</v>
      </c>
      <c r="DF6" s="35" t="str">
        <f t="shared" si="11"/>
        <v>-</v>
      </c>
      <c r="DG6" s="35">
        <f t="shared" si="11"/>
        <v>94.01</v>
      </c>
      <c r="DH6" s="34" t="str">
        <f>IF(DH7="","",IF(DH7="-","【-】","【"&amp;SUBSTITUTE(TEXT(DH7,"#,##0.00"),"-","△")&amp;"】"))</f>
        <v>【93.88】</v>
      </c>
      <c r="DI6" s="35" t="str">
        <f>IF(DI7="",NA(),DI7)</f>
        <v>-</v>
      </c>
      <c r="DJ6" s="35" t="str">
        <f t="shared" ref="DJ6:DR6" si="12">IF(DJ7="",NA(),DJ7)</f>
        <v>-</v>
      </c>
      <c r="DK6" s="35" t="str">
        <f t="shared" si="12"/>
        <v>-</v>
      </c>
      <c r="DL6" s="35" t="str">
        <f t="shared" si="12"/>
        <v>-</v>
      </c>
      <c r="DM6" s="35">
        <f t="shared" si="12"/>
        <v>4.6100000000000003</v>
      </c>
      <c r="DN6" s="35" t="str">
        <f t="shared" si="12"/>
        <v>-</v>
      </c>
      <c r="DO6" s="35" t="str">
        <f t="shared" si="12"/>
        <v>-</v>
      </c>
      <c r="DP6" s="35" t="str">
        <f t="shared" si="12"/>
        <v>-</v>
      </c>
      <c r="DQ6" s="35" t="str">
        <f t="shared" si="12"/>
        <v>-</v>
      </c>
      <c r="DR6" s="35">
        <f t="shared" si="12"/>
        <v>31.96</v>
      </c>
      <c r="DS6" s="34" t="str">
        <f>IF(DS7="","",IF(DS7="-","【-】","【"&amp;SUBSTITUTE(TEXT(DS7,"#,##0.00"),"-","△")&amp;"】"))</f>
        <v>【31.52】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0.93</v>
      </c>
      <c r="ED6" s="34" t="str">
        <f>IF(ED7="","",IF(ED7="-","【-】","【"&amp;SUBSTITUTE(TEXT(ED7,"#,##0.00"),"-","△")&amp;"】"))</f>
        <v>【0.91】</v>
      </c>
      <c r="EE6" s="35" t="str">
        <f>IF(EE7="",NA(),EE7)</f>
        <v>-</v>
      </c>
      <c r="EF6" s="35" t="str">
        <f t="shared" ref="EF6:EN6" si="14">IF(EF7="",NA(),EF7)</f>
        <v>-</v>
      </c>
      <c r="EG6" s="35" t="str">
        <f t="shared" si="14"/>
        <v>-</v>
      </c>
      <c r="EH6" s="35" t="str">
        <f t="shared" si="14"/>
        <v>-</v>
      </c>
      <c r="EI6" s="35">
        <f t="shared" si="14"/>
        <v>0.1</v>
      </c>
      <c r="EJ6" s="35" t="str">
        <f t="shared" si="14"/>
        <v>-</v>
      </c>
      <c r="EK6" s="35" t="str">
        <f t="shared" si="14"/>
        <v>-</v>
      </c>
      <c r="EL6" s="35" t="str">
        <f t="shared" si="14"/>
        <v>-</v>
      </c>
      <c r="EM6" s="35" t="str">
        <f t="shared" si="14"/>
        <v>-</v>
      </c>
      <c r="EN6" s="35">
        <f t="shared" si="14"/>
        <v>1.87</v>
      </c>
      <c r="EO6" s="34" t="str">
        <f>IF(EO7="","",IF(EO7="-","【-】","【"&amp;SUBSTITUTE(TEXT(EO7,"#,##0.00"),"-","△")&amp;"】"))</f>
        <v>【1.84】</v>
      </c>
    </row>
    <row r="7" spans="1:148" s="36" customFormat="1" x14ac:dyDescent="0.15">
      <c r="A7" s="28"/>
      <c r="B7" s="37">
        <v>2020</v>
      </c>
      <c r="C7" s="37">
        <v>150002</v>
      </c>
      <c r="D7" s="37">
        <v>46</v>
      </c>
      <c r="E7" s="37">
        <v>17</v>
      </c>
      <c r="F7" s="37">
        <v>3</v>
      </c>
      <c r="G7" s="37">
        <v>0</v>
      </c>
      <c r="H7" s="37" t="s">
        <v>96</v>
      </c>
      <c r="I7" s="37" t="s">
        <v>97</v>
      </c>
      <c r="J7" s="37" t="s">
        <v>98</v>
      </c>
      <c r="K7" s="37" t="s">
        <v>99</v>
      </c>
      <c r="L7" s="37" t="s">
        <v>100</v>
      </c>
      <c r="M7" s="37" t="s">
        <v>101</v>
      </c>
      <c r="N7" s="38" t="s">
        <v>102</v>
      </c>
      <c r="O7" s="38">
        <v>77.3</v>
      </c>
      <c r="P7" s="38">
        <v>49.68</v>
      </c>
      <c r="Q7" s="38">
        <v>100</v>
      </c>
      <c r="R7" s="38">
        <v>0</v>
      </c>
      <c r="S7" s="38">
        <v>2213353</v>
      </c>
      <c r="T7" s="38">
        <v>12583.96</v>
      </c>
      <c r="U7" s="38">
        <v>175.89</v>
      </c>
      <c r="V7" s="38">
        <v>724061</v>
      </c>
      <c r="W7" s="38">
        <v>210.96</v>
      </c>
      <c r="X7" s="38">
        <v>3432.22</v>
      </c>
      <c r="Y7" s="38" t="s">
        <v>102</v>
      </c>
      <c r="Z7" s="38" t="s">
        <v>102</v>
      </c>
      <c r="AA7" s="38" t="s">
        <v>102</v>
      </c>
      <c r="AB7" s="38" t="s">
        <v>102</v>
      </c>
      <c r="AC7" s="38">
        <v>109.51</v>
      </c>
      <c r="AD7" s="38" t="s">
        <v>102</v>
      </c>
      <c r="AE7" s="38" t="s">
        <v>102</v>
      </c>
      <c r="AF7" s="38" t="s">
        <v>102</v>
      </c>
      <c r="AG7" s="38" t="s">
        <v>102</v>
      </c>
      <c r="AH7" s="38">
        <v>101.63</v>
      </c>
      <c r="AI7" s="38">
        <v>101.7</v>
      </c>
      <c r="AJ7" s="38" t="s">
        <v>102</v>
      </c>
      <c r="AK7" s="38" t="s">
        <v>102</v>
      </c>
      <c r="AL7" s="38" t="s">
        <v>102</v>
      </c>
      <c r="AM7" s="38" t="s">
        <v>102</v>
      </c>
      <c r="AN7" s="38">
        <v>0</v>
      </c>
      <c r="AO7" s="38" t="s">
        <v>102</v>
      </c>
      <c r="AP7" s="38" t="s">
        <v>102</v>
      </c>
      <c r="AQ7" s="38" t="s">
        <v>102</v>
      </c>
      <c r="AR7" s="38" t="s">
        <v>102</v>
      </c>
      <c r="AS7" s="38">
        <v>9.1</v>
      </c>
      <c r="AT7" s="38">
        <v>8.92</v>
      </c>
      <c r="AU7" s="38" t="s">
        <v>102</v>
      </c>
      <c r="AV7" s="38" t="s">
        <v>102</v>
      </c>
      <c r="AW7" s="38" t="s">
        <v>102</v>
      </c>
      <c r="AX7" s="38" t="s">
        <v>102</v>
      </c>
      <c r="AY7" s="38">
        <v>89.43</v>
      </c>
      <c r="AZ7" s="38" t="s">
        <v>102</v>
      </c>
      <c r="BA7" s="38" t="s">
        <v>102</v>
      </c>
      <c r="BB7" s="38" t="s">
        <v>102</v>
      </c>
      <c r="BC7" s="38" t="s">
        <v>102</v>
      </c>
      <c r="BD7" s="38">
        <v>101.14</v>
      </c>
      <c r="BE7" s="38">
        <v>100.43</v>
      </c>
      <c r="BF7" s="38" t="s">
        <v>102</v>
      </c>
      <c r="BG7" s="38" t="s">
        <v>102</v>
      </c>
      <c r="BH7" s="38" t="s">
        <v>102</v>
      </c>
      <c r="BI7" s="38" t="s">
        <v>102</v>
      </c>
      <c r="BJ7" s="38">
        <v>297.07</v>
      </c>
      <c r="BK7" s="38" t="s">
        <v>102</v>
      </c>
      <c r="BL7" s="38" t="s">
        <v>102</v>
      </c>
      <c r="BM7" s="38" t="s">
        <v>102</v>
      </c>
      <c r="BN7" s="38" t="s">
        <v>102</v>
      </c>
      <c r="BO7" s="38">
        <v>255.67</v>
      </c>
      <c r="BP7" s="38">
        <v>260.55</v>
      </c>
      <c r="BQ7" s="38" t="s">
        <v>102</v>
      </c>
      <c r="BR7" s="38" t="s">
        <v>102</v>
      </c>
      <c r="BS7" s="38" t="s">
        <v>102</v>
      </c>
      <c r="BT7" s="38" t="s">
        <v>102</v>
      </c>
      <c r="BU7" s="38">
        <v>0</v>
      </c>
      <c r="BV7" s="38" t="s">
        <v>102</v>
      </c>
      <c r="BW7" s="38" t="s">
        <v>102</v>
      </c>
      <c r="BX7" s="38" t="s">
        <v>102</v>
      </c>
      <c r="BY7" s="38" t="s">
        <v>102</v>
      </c>
      <c r="BZ7" s="38">
        <v>0</v>
      </c>
      <c r="CA7" s="38">
        <v>0</v>
      </c>
      <c r="CB7" s="38" t="s">
        <v>102</v>
      </c>
      <c r="CC7" s="38" t="s">
        <v>102</v>
      </c>
      <c r="CD7" s="38" t="s">
        <v>102</v>
      </c>
      <c r="CE7" s="38" t="s">
        <v>102</v>
      </c>
      <c r="CF7" s="38">
        <v>50.21</v>
      </c>
      <c r="CG7" s="38" t="s">
        <v>102</v>
      </c>
      <c r="CH7" s="38" t="s">
        <v>102</v>
      </c>
      <c r="CI7" s="38" t="s">
        <v>102</v>
      </c>
      <c r="CJ7" s="38" t="s">
        <v>102</v>
      </c>
      <c r="CK7" s="38">
        <v>50.67</v>
      </c>
      <c r="CL7" s="38">
        <v>51.03</v>
      </c>
      <c r="CM7" s="38" t="s">
        <v>102</v>
      </c>
      <c r="CN7" s="38" t="s">
        <v>102</v>
      </c>
      <c r="CO7" s="38" t="s">
        <v>102</v>
      </c>
      <c r="CP7" s="38" t="s">
        <v>102</v>
      </c>
      <c r="CQ7" s="38">
        <v>69.91</v>
      </c>
      <c r="CR7" s="38" t="s">
        <v>102</v>
      </c>
      <c r="CS7" s="38" t="s">
        <v>102</v>
      </c>
      <c r="CT7" s="38" t="s">
        <v>102</v>
      </c>
      <c r="CU7" s="38" t="s">
        <v>102</v>
      </c>
      <c r="CV7" s="38">
        <v>68.2</v>
      </c>
      <c r="CW7" s="38">
        <v>68.03</v>
      </c>
      <c r="CX7" s="38" t="s">
        <v>102</v>
      </c>
      <c r="CY7" s="38" t="s">
        <v>102</v>
      </c>
      <c r="CZ7" s="38" t="s">
        <v>102</v>
      </c>
      <c r="DA7" s="38" t="s">
        <v>102</v>
      </c>
      <c r="DB7" s="38">
        <v>86.89</v>
      </c>
      <c r="DC7" s="38" t="s">
        <v>102</v>
      </c>
      <c r="DD7" s="38" t="s">
        <v>102</v>
      </c>
      <c r="DE7" s="38" t="s">
        <v>102</v>
      </c>
      <c r="DF7" s="38" t="s">
        <v>102</v>
      </c>
      <c r="DG7" s="38">
        <v>94.01</v>
      </c>
      <c r="DH7" s="38">
        <v>93.88</v>
      </c>
      <c r="DI7" s="38" t="s">
        <v>102</v>
      </c>
      <c r="DJ7" s="38" t="s">
        <v>102</v>
      </c>
      <c r="DK7" s="38" t="s">
        <v>102</v>
      </c>
      <c r="DL7" s="38" t="s">
        <v>102</v>
      </c>
      <c r="DM7" s="38">
        <v>4.6100000000000003</v>
      </c>
      <c r="DN7" s="38" t="s">
        <v>102</v>
      </c>
      <c r="DO7" s="38" t="s">
        <v>102</v>
      </c>
      <c r="DP7" s="38" t="s">
        <v>102</v>
      </c>
      <c r="DQ7" s="38" t="s">
        <v>102</v>
      </c>
      <c r="DR7" s="38">
        <v>31.96</v>
      </c>
      <c r="DS7" s="38">
        <v>31.52</v>
      </c>
      <c r="DT7" s="38" t="s">
        <v>102</v>
      </c>
      <c r="DU7" s="38" t="s">
        <v>102</v>
      </c>
      <c r="DV7" s="38" t="s">
        <v>102</v>
      </c>
      <c r="DW7" s="38" t="s">
        <v>102</v>
      </c>
      <c r="DX7" s="38">
        <v>0</v>
      </c>
      <c r="DY7" s="38" t="s">
        <v>102</v>
      </c>
      <c r="DZ7" s="38" t="s">
        <v>102</v>
      </c>
      <c r="EA7" s="38" t="s">
        <v>102</v>
      </c>
      <c r="EB7" s="38" t="s">
        <v>102</v>
      </c>
      <c r="EC7" s="38">
        <v>0.93</v>
      </c>
      <c r="ED7" s="38">
        <v>0.91</v>
      </c>
      <c r="EE7" s="38" t="s">
        <v>102</v>
      </c>
      <c r="EF7" s="38" t="s">
        <v>102</v>
      </c>
      <c r="EG7" s="38" t="s">
        <v>102</v>
      </c>
      <c r="EH7" s="38" t="s">
        <v>102</v>
      </c>
      <c r="EI7" s="38">
        <v>0.1</v>
      </c>
      <c r="EJ7" s="38" t="s">
        <v>102</v>
      </c>
      <c r="EK7" s="38" t="s">
        <v>102</v>
      </c>
      <c r="EL7" s="38" t="s">
        <v>102</v>
      </c>
      <c r="EM7" s="38" t="s">
        <v>102</v>
      </c>
      <c r="EN7" s="38">
        <v>1.87</v>
      </c>
      <c r="EO7" s="38">
        <v>1.84</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cp:lastPrinted>2022-01-21T05:03:46Z</cp:lastPrinted>
  <dcterms:created xsi:type="dcterms:W3CDTF">2021-12-03T07:20:40Z</dcterms:created>
  <dcterms:modified xsi:type="dcterms:W3CDTF">2022-01-21T05:03:48Z</dcterms:modified>
  <cp:category/>
</cp:coreProperties>
</file>