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財務係\040_決算\07 地方公営企業決算統計\R2地方公営企業決算統計\20　経営分析\02 作業\【経営比較分析表】2020_150002_46_060\"/>
    </mc:Choice>
  </mc:AlternateContent>
  <workbookProtection workbookAlgorithmName="SHA-512" workbookHashValue="EufyD/yoZpOo5N0UR7FxXqOT8uC0ZMj/hz17dILLLaX7fESLj54KNt41T7ttDYoNrgZ+CQqruMEdZibGHQpSeQ==" workbookSaltValue="dUbYPzpUwlbPjxAw0DljnQ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LP12" i="4" s="1"/>
  <c r="AG6" i="5"/>
  <c r="AF6" i="5"/>
  <c r="ID12" i="4" s="1"/>
  <c r="AE6" i="5"/>
  <c r="AD6" i="5"/>
  <c r="AC6" i="5"/>
  <c r="AB6" i="5"/>
  <c r="LP8" i="4" s="1"/>
  <c r="AA6" i="5"/>
  <c r="Z6" i="5"/>
  <c r="Y6" i="5"/>
  <c r="X6" i="5"/>
  <c r="EG12" i="4" s="1"/>
  <c r="W6" i="5"/>
  <c r="V6" i="5"/>
  <c r="U6" i="5"/>
  <c r="T6" i="5"/>
  <c r="S6" i="5"/>
  <c r="R6" i="5"/>
  <c r="Q6" i="5"/>
  <c r="P6" i="5"/>
  <c r="O6" i="5"/>
  <c r="N6" i="5"/>
  <c r="EG8" i="4" s="1"/>
  <c r="M6" i="5"/>
  <c r="L6" i="5"/>
  <c r="AU8" i="4" s="1"/>
  <c r="K6" i="5"/>
  <c r="H6" i="5"/>
  <c r="B6" i="4" s="1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JW12" i="4"/>
  <c r="FZ12" i="4"/>
  <c r="CN12" i="4"/>
  <c r="AU12" i="4"/>
  <c r="B12" i="4"/>
  <c r="LP10" i="4"/>
  <c r="JW10" i="4"/>
  <c r="ID10" i="4"/>
  <c r="FZ10" i="4"/>
  <c r="EG10" i="4"/>
  <c r="CN10" i="4"/>
  <c r="AU10" i="4"/>
  <c r="B10" i="4"/>
  <c r="JW8" i="4"/>
  <c r="ID8" i="4"/>
  <c r="FZ8" i="4"/>
  <c r="CN8" i="4"/>
  <c r="B8" i="4"/>
  <c r="HM78" i="4" l="1"/>
  <c r="FL54" i="4"/>
  <c r="FL32" i="4"/>
  <c r="CS78" i="4"/>
  <c r="BX54" i="4"/>
  <c r="BX32" i="4"/>
  <c r="MH78" i="4"/>
  <c r="IZ54" i="4"/>
  <c r="MN54" i="4"/>
  <c r="MN32" i="4"/>
  <c r="IZ32" i="4"/>
  <c r="C11" i="5"/>
  <c r="D11" i="5"/>
  <c r="E11" i="5"/>
  <c r="B11" i="5"/>
  <c r="AN78" i="4" l="1"/>
  <c r="AE54" i="4"/>
  <c r="AE32" i="4"/>
  <c r="DS54" i="4"/>
  <c r="KU54" i="4"/>
  <c r="KU32" i="4"/>
  <c r="DS32" i="4"/>
  <c r="KC78" i="4"/>
  <c r="HG54" i="4"/>
  <c r="HG32" i="4"/>
  <c r="FH78" i="4"/>
  <c r="EO78" i="4"/>
  <c r="DD54" i="4"/>
  <c r="DD32" i="4"/>
  <c r="P54" i="4"/>
  <c r="JJ78" i="4"/>
  <c r="GR32" i="4"/>
  <c r="U78" i="4"/>
  <c r="P32" i="4"/>
  <c r="KF54" i="4"/>
  <c r="KF32" i="4"/>
  <c r="GR54" i="4"/>
  <c r="LY32" i="4"/>
  <c r="LO78" i="4"/>
  <c r="IK54" i="4"/>
  <c r="IK32" i="4"/>
  <c r="EW32" i="4"/>
  <c r="LY54" i="4"/>
  <c r="GT78" i="4"/>
  <c r="EW54" i="4"/>
  <c r="BZ78" i="4"/>
  <c r="BI54" i="4"/>
  <c r="BI32" i="4"/>
  <c r="LJ54" i="4"/>
  <c r="LJ32" i="4"/>
  <c r="HV54" i="4"/>
  <c r="HV32" i="4"/>
  <c r="AT54" i="4"/>
  <c r="KV78" i="4"/>
  <c r="BG78" i="4"/>
  <c r="GA78" i="4"/>
  <c r="EH54" i="4"/>
  <c r="EH32" i="4"/>
  <c r="AT32" i="4"/>
</calcChain>
</file>

<file path=xl/sharedStrings.xml><?xml version="1.0" encoding="utf-8"?>
<sst xmlns="http://schemas.openxmlformats.org/spreadsheetml/2006/main" count="324" uniqueCount="180">
  <si>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</si>
  <si>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</si>
  <si>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</si>
  <si>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</si>
  <si>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</si>
  <si>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</si>
  <si>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</si>
  <si>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</si>
  <si>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</si>
  <si>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</si>
  <si>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</si>
  <si>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</si>
  <si>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</si>
  <si>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</si>
  <si>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</si>
  <si>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</si>
  <si>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</si>
  <si>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</si>
  <si>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</si>
  <si>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</si>
  <si>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</si>
  <si>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</si>
  <si>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</si>
  <si>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</si>
  <si>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</si>
  <si>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</si>
  <si>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</si>
  <si>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</si>
  <si>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</si>
  <si>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</si>
  <si>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</si>
  <si>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</si>
  <si>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</si>
  <si>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</si>
  <si>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</si>
  <si>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</si>
  <si>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</si>
  <si>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</si>
  <si>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</si>
  <si>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</si>
  <si>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</si>
  <si>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</si>
  <si>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</si>
  <si>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</si>
  <si>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</si>
  <si>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</si>
  <si>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</si>
  <si>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</si>
  <si>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</si>
  <si>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</si>
  <si>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</si>
  <si>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</si>
  <si>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</si>
  <si>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</si>
  <si>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</si>
  <si>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</si>
  <si>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</si>
  <si>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</si>
  <si>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</si>
  <si>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</si>
  <si>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</si>
  <si>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</si>
  <si>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</si>
  <si>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</si>
  <si>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</si>
  <si>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</si>
  <si>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</si>
  <si>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</si>
  <si>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</si>
  <si>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</si>
  <si>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</si>
  <si>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</si>
  <si>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</si>
  <si>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</si>
  <si>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</si>
  <si>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</si>
  <si>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</si>
  <si>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</si>
  <si>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</si>
  <si>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</si>
  <si>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</si>
  <si>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</si>
  <si>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</si>
  <si>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</si>
  <si>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</si>
  <si>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</si>
  <si>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</si>
  <si>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</si>
  <si>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</si>
  <si>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</si>
  <si>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</si>
  <si>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</si>
  <si>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</si>
  <si>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</si>
  <si>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</si>
  <si>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</si>
  <si>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</si>
  <si>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</si>
  <si>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</si>
  <si>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</si>
  <si>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</si>
  <si>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</si>
  <si>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</si>
  <si>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</si>
  <si>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</si>
  <si>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</si>
  <si>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</si>
  <si>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</si>
  <si>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</si>
  <si>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</si>
  <si>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</si>
  <si>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</si>
  <si>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</si>
  <si>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</si>
  <si>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</si>
  <si>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</si>
  <si>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</si>
  <si>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</si>
  <si>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</si>
  <si>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</si>
  <si>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</si>
  <si>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</si>
  <si>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</si>
  <si>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</si>
  <si>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</si>
  <si>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</si>
  <si>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</si>
  <si>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</si>
  <si>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</si>
  <si>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</si>
  <si>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</si>
  <si>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</si>
  <si>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</si>
  <si>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</si>
  <si>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</si>
  <si>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</si>
  <si>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</si>
  <si>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</si>
  <si>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</si>
  <si>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</si>
  <si>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</si>
  <si>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</si>
  <si>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</si>
  <si>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</si>
  <si>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</si>
  <si>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</si>
  <si>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</si>
  <si>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</si>
  <si>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</si>
  <si>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</si>
  <si>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</si>
  <si>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</si>
  <si>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</si>
  <si>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</si>
  <si>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</si>
  <si>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</si>
  <si>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</si>
  <si>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</si>
  <si>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</si>
  <si>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新潟県</t>
  </si>
  <si>
    <t>加茂病院</t>
  </si>
  <si>
    <t>条例全部</t>
  </si>
  <si>
    <t>病院事業</t>
  </si>
  <si>
    <t>一般病院</t>
  </si>
  <si>
    <t>100床以上～200床未満</t>
  </si>
  <si>
    <t>自治体職員</t>
  </si>
  <si>
    <t>直営</t>
  </si>
  <si>
    <t>ド 訓</t>
  </si>
  <si>
    <t>救 臨 輪</t>
  </si>
  <si>
    <t>非該当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</si>
  <si>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</si>
  <si>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</si>
  <si>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</si>
  <si>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</si>
  <si>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</si>
  <si>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</si>
  <si>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急性期医療の提供を中心としつつ、回復期・慢性期病床の機能及び長期療養患者の入院医療を担う。
　新病院開院に伴い、緩和ケア病棟の運用を開始した。</t>
    <phoneticPr fontId="5"/>
  </si>
  <si>
    <t>　平成27年度に改築工事に着手、令和元年9月に新病院が開院したことから老朽化が解消された。
（各指標の類似病院平均との比較等）
①有形固定資産減価償却率：数値が低い
②器械備品減価償却率：数値が低い
③１床当たり有形固定資産：数値が高い</t>
    <phoneticPr fontId="5"/>
  </si>
  <si>
    <t>　患者数の減少や医師の不足・偏在など厳しい医療環境が続く中、県立病院が今後も果たすべき役割を担っていくために、経営改善により経営基盤の安定を図るとともに、県立病院の具体的な役割・あり方や機能・規模について検討していく。</t>
    <phoneticPr fontId="5"/>
  </si>
  <si>
    <t>　経常収支比率が100％を大きく下回る状況が続くとともに、医業収支比率も類似病院平均との乖離が大きい。令和2年度は新型コロナウイルス感染症の影響による患者減等により、医業収支比率及び病床利用率が低下した。稼働病床削減による規模適正化を図っているが、緩和ケア病棟の利用促進など、一層効率的な運営が強く求められる状況にある。
（各指標の類似病院平均との比較等）
①経常収支比率：数値が低い
②医業収支比率：数値が低い
③累積欠損金比率：数値が高く上昇傾向
④病床利用率：数値が低く低下傾向
⑤入院患者１人１日当たり収益：数値が低い
⑥外来患者１人１日当たり収益：数値が低い
⑦職員給与費対医業収益比率：数値が高い
⑧材料費対医業収益比率：同水準</t>
    <rPh sb="77" eb="78">
      <t>ゲン</t>
    </rPh>
    <rPh sb="78" eb="79">
      <t>トウ</t>
    </rPh>
    <rPh sb="131" eb="133">
      <t>リヨウ</t>
    </rPh>
    <rPh sb="133" eb="135">
      <t>ソクシン</t>
    </rPh>
    <rPh sb="147" eb="148">
      <t>ツヨ</t>
    </rPh>
    <rPh sb="282" eb="283">
      <t>ヒク</t>
    </rPh>
    <rPh sb="317" eb="320">
      <t>ドウスイジュン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</si>
</sst>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8.5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54</c:v>
                </c:pt>
                <c:pt idx="1">
                  <c:v>50.5</c:v>
                </c:pt>
                <c:pt idx="2">
                  <c:v>41.9</c:v>
                </c:pt>
                <c:pt idx="3">
                  <c:v>41</c:v>
                </c:pt>
                <c:pt idx="4">
                  <c:v>37.9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D5-4020-B840-DBB9E5E0C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69.8</c:v>
                </c:pt>
                <c:pt idx="1">
                  <c:v>69.7</c:v>
                </c:pt>
                <c:pt idx="2">
                  <c:v>70.099999999999994</c:v>
                </c:pt>
                <c:pt idx="3">
                  <c:v>70.400000000000006</c:v>
                </c:pt>
                <c:pt idx="4">
                  <c:v>65.8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D5-4020-B840-DBB9E5E0C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949.4</c:v>
                </c:pt>
                <c:pt idx="1">
                  <c:v>980.3</c:v>
                </c:pt>
                <c:pt idx="2">
                  <c:v>1147.2</c:v>
                </c:pt>
                <c:pt idx="3">
                  <c:v>1226.8</c:v>
                </c:pt>
                <c:pt idx="4">
                  <c:v>1394.9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8-4DF2-BD78-E8260961D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119.5</c:v>
                </c:pt>
                <c:pt idx="1">
                  <c:v>116.9</c:v>
                </c:pt>
                <c:pt idx="2">
                  <c:v>117.1</c:v>
                </c:pt>
                <c:pt idx="3">
                  <c:v>120.5</c:v>
                </c:pt>
                <c:pt idx="4">
                  <c:v>124.2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8-4DF2-BD78-E8260961D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62.5</c:v>
                </c:pt>
                <c:pt idx="1">
                  <c:v>64.099999999999994</c:v>
                </c:pt>
                <c:pt idx="2">
                  <c:v>58.9</c:v>
                </c:pt>
                <c:pt idx="3">
                  <c:v>61.7</c:v>
                </c:pt>
                <c:pt idx="4">
                  <c:v>52.1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6-45A6-BC97-31E6620C2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84.2</c:v>
                </c:pt>
                <c:pt idx="1">
                  <c:v>83.9</c:v>
                </c:pt>
                <c:pt idx="2">
                  <c:v>84</c:v>
                </c:pt>
                <c:pt idx="3">
                  <c:v>84.3</c:v>
                </c:pt>
                <c:pt idx="4">
                  <c:v>80.7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F6-45A6-BC97-31E6620C2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69.3</c:v>
                </c:pt>
                <c:pt idx="1">
                  <c:v>70.900000000000006</c:v>
                </c:pt>
                <c:pt idx="2">
                  <c:v>70.2</c:v>
                </c:pt>
                <c:pt idx="3">
                  <c:v>73.3</c:v>
                </c:pt>
                <c:pt idx="4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57-47D5-BA67-601C3D2F8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96.7</c:v>
                </c:pt>
                <c:pt idx="1">
                  <c:v>96.6</c:v>
                </c:pt>
                <c:pt idx="2">
                  <c:v>97.2</c:v>
                </c:pt>
                <c:pt idx="3">
                  <c:v>96.9</c:v>
                </c:pt>
                <c:pt idx="4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57-47D5-BA67-601C3D2F8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78.099999999999994</c:v>
                </c:pt>
                <c:pt idx="1">
                  <c:v>80.400000000000006</c:v>
                </c:pt>
                <c:pt idx="2">
                  <c:v>83</c:v>
                </c:pt>
                <c:pt idx="3">
                  <c:v>21.5</c:v>
                </c:pt>
                <c:pt idx="4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71-42CE-ABCD-DD7A6BAC9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52.5</c:v>
                </c:pt>
                <c:pt idx="1">
                  <c:v>53.5</c:v>
                </c:pt>
                <c:pt idx="2">
                  <c:v>54.1</c:v>
                </c:pt>
                <c:pt idx="3">
                  <c:v>54.6</c:v>
                </c:pt>
                <c:pt idx="4">
                  <c:v>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1-42CE-ABCD-DD7A6BAC9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75.2</c:v>
                </c:pt>
                <c:pt idx="1">
                  <c:v>79</c:v>
                </c:pt>
                <c:pt idx="2">
                  <c:v>84.5</c:v>
                </c:pt>
                <c:pt idx="3">
                  <c:v>26.2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2-46EF-8AB9-1AB867F13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69.7</c:v>
                </c:pt>
                <c:pt idx="1">
                  <c:v>71.3</c:v>
                </c:pt>
                <c:pt idx="2">
                  <c:v>71.400000000000006</c:v>
                </c:pt>
                <c:pt idx="3">
                  <c:v>71.7</c:v>
                </c:pt>
                <c:pt idx="4">
                  <c:v>72.900000000000006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82-46EF-8AB9-1AB867F13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16952089</c:v>
                </c:pt>
                <c:pt idx="1">
                  <c:v>16750039</c:v>
                </c:pt>
                <c:pt idx="2">
                  <c:v>16737406</c:v>
                </c:pt>
                <c:pt idx="3">
                  <c:v>59219756</c:v>
                </c:pt>
                <c:pt idx="4">
                  <c:v>59213946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6-479D-A9D1-B603DFC46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37752628</c:v>
                </c:pt>
                <c:pt idx="1">
                  <c:v>39094598</c:v>
                </c:pt>
                <c:pt idx="2">
                  <c:v>40683727</c:v>
                </c:pt>
                <c:pt idx="3">
                  <c:v>41891213</c:v>
                </c:pt>
                <c:pt idx="4">
                  <c:v>42806727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6-479D-A9D1-B603DFC46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26</c:v>
                </c:pt>
                <c:pt idx="1">
                  <c:v>25.3</c:v>
                </c:pt>
                <c:pt idx="2">
                  <c:v>25</c:v>
                </c:pt>
                <c:pt idx="3">
                  <c:v>23.1</c:v>
                </c:pt>
                <c:pt idx="4">
                  <c:v>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C-4905-8DDB-94171E25F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18.7</c:v>
                </c:pt>
                <c:pt idx="1">
                  <c:v>18.3</c:v>
                </c:pt>
                <c:pt idx="2">
                  <c:v>17.7</c:v>
                </c:pt>
                <c:pt idx="3">
                  <c:v>17.5</c:v>
                </c:pt>
                <c:pt idx="4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3C-4905-8DDB-94171E25F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102.6</c:v>
                </c:pt>
                <c:pt idx="1">
                  <c:v>101</c:v>
                </c:pt>
                <c:pt idx="2">
                  <c:v>112.9</c:v>
                </c:pt>
                <c:pt idx="3">
                  <c:v>105.7</c:v>
                </c:pt>
                <c:pt idx="4">
                  <c:v>111.8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48-4B17-AF87-BF2474C38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63.4</c:v>
                </c:pt>
                <c:pt idx="1">
                  <c:v>63.4</c:v>
                </c:pt>
                <c:pt idx="2">
                  <c:v>63.7</c:v>
                </c:pt>
                <c:pt idx="3">
                  <c:v>63.3</c:v>
                </c:pt>
                <c:pt idx="4">
                  <c:v>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48-4B17-AF87-BF2474C38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11325</c:v>
                </c:pt>
                <c:pt idx="1">
                  <c:v>11044</c:v>
                </c:pt>
                <c:pt idx="2">
                  <c:v>10935</c:v>
                </c:pt>
                <c:pt idx="3">
                  <c:v>11203</c:v>
                </c:pt>
                <c:pt idx="4">
                  <c:v>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1-4307-AF6A-6568C3040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9976</c:v>
                </c:pt>
                <c:pt idx="1">
                  <c:v>10130</c:v>
                </c:pt>
                <c:pt idx="2">
                  <c:v>10244</c:v>
                </c:pt>
                <c:pt idx="3">
                  <c:v>10602</c:v>
                </c:pt>
                <c:pt idx="4">
                  <c:v>11234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B1-4307-AF6A-6568C3040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26391</c:v>
                </c:pt>
                <c:pt idx="1">
                  <c:v>28501</c:v>
                </c:pt>
                <c:pt idx="2">
                  <c:v>29123</c:v>
                </c:pt>
                <c:pt idx="3">
                  <c:v>31154</c:v>
                </c:pt>
                <c:pt idx="4">
                  <c:v>33267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B-495C-8323-4112716E4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33492</c:v>
                </c:pt>
                <c:pt idx="1">
                  <c:v>34136</c:v>
                </c:pt>
                <c:pt idx="2">
                  <c:v>34924</c:v>
                </c:pt>
                <c:pt idx="3">
                  <c:v>35788</c:v>
                </c:pt>
                <c:pt idx="4">
                  <c:v>37855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5B-495C-8323-4112716E4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【49,168,683】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【16,778】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【56,733】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DT34" zoomScale="85" zoomScaleNormal="85" zoomScaleSheetLayoutView="70" workbookViewId="0">
      <selection activeCell="NJ39" sqref="NJ39:NX51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51" t="s">
        <v>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  <c r="IW2" s="151"/>
      <c r="IX2" s="151"/>
      <c r="IY2" s="151"/>
      <c r="IZ2" s="151"/>
      <c r="JA2" s="151"/>
      <c r="JB2" s="151"/>
      <c r="JC2" s="151"/>
      <c r="JD2" s="151"/>
      <c r="JE2" s="151"/>
      <c r="JF2" s="151"/>
      <c r="JG2" s="151"/>
      <c r="JH2" s="151"/>
      <c r="JI2" s="151"/>
      <c r="JJ2" s="151"/>
      <c r="JK2" s="151"/>
      <c r="JL2" s="151"/>
      <c r="JM2" s="151"/>
      <c r="JN2" s="151"/>
      <c r="JO2" s="151"/>
      <c r="JP2" s="151"/>
      <c r="JQ2" s="151"/>
      <c r="JR2" s="151"/>
      <c r="JS2" s="151"/>
      <c r="JT2" s="151"/>
      <c r="JU2" s="151"/>
      <c r="JV2" s="151"/>
      <c r="JW2" s="151"/>
      <c r="JX2" s="151"/>
      <c r="JY2" s="151"/>
      <c r="JZ2" s="151"/>
      <c r="KA2" s="151"/>
      <c r="KB2" s="151"/>
      <c r="KC2" s="151"/>
      <c r="KD2" s="151"/>
      <c r="KE2" s="151"/>
      <c r="KF2" s="151"/>
      <c r="KG2" s="151"/>
      <c r="KH2" s="151"/>
      <c r="KI2" s="151"/>
      <c r="KJ2" s="151"/>
      <c r="KK2" s="151"/>
      <c r="KL2" s="151"/>
      <c r="KM2" s="151"/>
      <c r="KN2" s="151"/>
      <c r="KO2" s="151"/>
      <c r="KP2" s="151"/>
      <c r="KQ2" s="151"/>
      <c r="KR2" s="151"/>
      <c r="KS2" s="151"/>
      <c r="KT2" s="151"/>
      <c r="KU2" s="151"/>
      <c r="KV2" s="151"/>
      <c r="KW2" s="151"/>
      <c r="KX2" s="151"/>
      <c r="KY2" s="151"/>
      <c r="KZ2" s="151"/>
      <c r="LA2" s="151"/>
      <c r="LB2" s="151"/>
      <c r="LC2" s="151"/>
      <c r="LD2" s="151"/>
      <c r="LE2" s="151"/>
      <c r="LF2" s="151"/>
      <c r="LG2" s="151"/>
      <c r="LH2" s="151"/>
      <c r="LI2" s="151"/>
      <c r="LJ2" s="151"/>
      <c r="LK2" s="151"/>
      <c r="LL2" s="151"/>
      <c r="LM2" s="151"/>
      <c r="LN2" s="151"/>
      <c r="LO2" s="151"/>
      <c r="LP2" s="151"/>
      <c r="LQ2" s="151"/>
      <c r="LR2" s="151"/>
      <c r="LS2" s="151"/>
      <c r="LT2" s="151"/>
      <c r="LU2" s="151"/>
      <c r="LV2" s="151"/>
      <c r="LW2" s="151"/>
      <c r="LX2" s="151"/>
      <c r="LY2" s="151"/>
      <c r="LZ2" s="151"/>
      <c r="MA2" s="151"/>
      <c r="MB2" s="151"/>
      <c r="MC2" s="151"/>
      <c r="MD2" s="151"/>
      <c r="ME2" s="151"/>
      <c r="MF2" s="151"/>
      <c r="MG2" s="151"/>
      <c r="MH2" s="151"/>
      <c r="MI2" s="151"/>
      <c r="MJ2" s="151"/>
      <c r="MK2" s="151"/>
      <c r="ML2" s="151"/>
      <c r="MM2" s="151"/>
      <c r="MN2" s="151"/>
      <c r="MO2" s="151"/>
      <c r="MP2" s="151"/>
      <c r="MQ2" s="151"/>
      <c r="MR2" s="151"/>
      <c r="MS2" s="151"/>
      <c r="MT2" s="151"/>
      <c r="MU2" s="151"/>
      <c r="MV2" s="151"/>
      <c r="MW2" s="151"/>
      <c r="MX2" s="151"/>
      <c r="MY2" s="151"/>
      <c r="MZ2" s="151"/>
      <c r="NA2" s="151"/>
      <c r="NB2" s="151"/>
      <c r="NC2" s="151"/>
      <c r="ND2" s="151"/>
      <c r="NE2" s="151"/>
      <c r="NF2" s="151"/>
      <c r="NG2" s="151"/>
      <c r="NH2" s="151"/>
      <c r="NI2" s="151"/>
      <c r="NJ2" s="151"/>
      <c r="NK2" s="151"/>
      <c r="NL2" s="151"/>
      <c r="NM2" s="151"/>
      <c r="NN2" s="151"/>
      <c r="NO2" s="151"/>
      <c r="NP2" s="151"/>
      <c r="NQ2" s="151"/>
      <c r="NR2" s="151"/>
      <c r="NS2" s="151"/>
      <c r="NT2" s="151"/>
      <c r="NU2" s="151"/>
      <c r="NV2" s="151"/>
      <c r="NW2" s="151"/>
      <c r="NX2" s="151"/>
    </row>
    <row r="3" spans="1:388" ht="9.75" customHeight="1" x14ac:dyDescent="0.15">
      <c r="A3" s="2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1"/>
      <c r="JY3" s="151"/>
      <c r="JZ3" s="151"/>
      <c r="KA3" s="151"/>
      <c r="KB3" s="151"/>
      <c r="KC3" s="151"/>
      <c r="KD3" s="151"/>
      <c r="KE3" s="151"/>
      <c r="KF3" s="151"/>
      <c r="KG3" s="151"/>
      <c r="KH3" s="151"/>
      <c r="KI3" s="151"/>
      <c r="KJ3" s="151"/>
      <c r="KK3" s="151"/>
      <c r="KL3" s="151"/>
      <c r="KM3" s="151"/>
      <c r="KN3" s="151"/>
      <c r="KO3" s="151"/>
      <c r="KP3" s="151"/>
      <c r="KQ3" s="151"/>
      <c r="KR3" s="151"/>
      <c r="KS3" s="151"/>
      <c r="KT3" s="151"/>
      <c r="KU3" s="151"/>
      <c r="KV3" s="151"/>
      <c r="KW3" s="151"/>
      <c r="KX3" s="151"/>
      <c r="KY3" s="151"/>
      <c r="KZ3" s="151"/>
      <c r="LA3" s="151"/>
      <c r="LB3" s="151"/>
      <c r="LC3" s="151"/>
      <c r="LD3" s="151"/>
      <c r="LE3" s="151"/>
      <c r="LF3" s="151"/>
      <c r="LG3" s="151"/>
      <c r="LH3" s="151"/>
      <c r="LI3" s="151"/>
      <c r="LJ3" s="151"/>
      <c r="LK3" s="151"/>
      <c r="LL3" s="151"/>
      <c r="LM3" s="151"/>
      <c r="LN3" s="151"/>
      <c r="LO3" s="151"/>
      <c r="LP3" s="151"/>
      <c r="LQ3" s="151"/>
      <c r="LR3" s="151"/>
      <c r="LS3" s="151"/>
      <c r="LT3" s="151"/>
      <c r="LU3" s="151"/>
      <c r="LV3" s="151"/>
      <c r="LW3" s="151"/>
      <c r="LX3" s="151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51"/>
      <c r="MX3" s="151"/>
      <c r="MY3" s="151"/>
      <c r="MZ3" s="151"/>
      <c r="NA3" s="151"/>
      <c r="NB3" s="151"/>
      <c r="NC3" s="151"/>
      <c r="ND3" s="151"/>
      <c r="NE3" s="151"/>
      <c r="NF3" s="151"/>
      <c r="NG3" s="151"/>
      <c r="NH3" s="151"/>
      <c r="NI3" s="151"/>
      <c r="NJ3" s="151"/>
      <c r="NK3" s="151"/>
      <c r="NL3" s="151"/>
      <c r="NM3" s="151"/>
      <c r="NN3" s="151"/>
      <c r="NO3" s="151"/>
      <c r="NP3" s="151"/>
      <c r="NQ3" s="151"/>
      <c r="NR3" s="151"/>
      <c r="NS3" s="151"/>
      <c r="NT3" s="151"/>
      <c r="NU3" s="151"/>
      <c r="NV3" s="151"/>
      <c r="NW3" s="151"/>
      <c r="NX3" s="151"/>
    </row>
    <row r="4" spans="1:388" ht="9.75" customHeight="1" x14ac:dyDescent="0.15">
      <c r="A4" s="2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  <c r="IU4" s="151"/>
      <c r="IV4" s="151"/>
      <c r="IW4" s="151"/>
      <c r="IX4" s="151"/>
      <c r="IY4" s="151"/>
      <c r="IZ4" s="151"/>
      <c r="JA4" s="151"/>
      <c r="JB4" s="151"/>
      <c r="JC4" s="151"/>
      <c r="JD4" s="151"/>
      <c r="JE4" s="151"/>
      <c r="JF4" s="151"/>
      <c r="JG4" s="151"/>
      <c r="JH4" s="151"/>
      <c r="JI4" s="151"/>
      <c r="JJ4" s="151"/>
      <c r="JK4" s="151"/>
      <c r="JL4" s="151"/>
      <c r="JM4" s="151"/>
      <c r="JN4" s="151"/>
      <c r="JO4" s="151"/>
      <c r="JP4" s="151"/>
      <c r="JQ4" s="151"/>
      <c r="JR4" s="151"/>
      <c r="JS4" s="151"/>
      <c r="JT4" s="151"/>
      <c r="JU4" s="151"/>
      <c r="JV4" s="151"/>
      <c r="JW4" s="151"/>
      <c r="JX4" s="151"/>
      <c r="JY4" s="151"/>
      <c r="JZ4" s="151"/>
      <c r="KA4" s="151"/>
      <c r="KB4" s="151"/>
      <c r="KC4" s="151"/>
      <c r="KD4" s="151"/>
      <c r="KE4" s="151"/>
      <c r="KF4" s="151"/>
      <c r="KG4" s="151"/>
      <c r="KH4" s="151"/>
      <c r="KI4" s="151"/>
      <c r="KJ4" s="151"/>
      <c r="KK4" s="151"/>
      <c r="KL4" s="151"/>
      <c r="KM4" s="151"/>
      <c r="KN4" s="151"/>
      <c r="KO4" s="151"/>
      <c r="KP4" s="151"/>
      <c r="KQ4" s="151"/>
      <c r="KR4" s="151"/>
      <c r="KS4" s="151"/>
      <c r="KT4" s="151"/>
      <c r="KU4" s="151"/>
      <c r="KV4" s="151"/>
      <c r="KW4" s="151"/>
      <c r="KX4" s="151"/>
      <c r="KY4" s="151"/>
      <c r="KZ4" s="151"/>
      <c r="LA4" s="151"/>
      <c r="LB4" s="151"/>
      <c r="LC4" s="151"/>
      <c r="LD4" s="151"/>
      <c r="LE4" s="151"/>
      <c r="LF4" s="151"/>
      <c r="LG4" s="151"/>
      <c r="LH4" s="151"/>
      <c r="LI4" s="151"/>
      <c r="LJ4" s="151"/>
      <c r="LK4" s="151"/>
      <c r="LL4" s="151"/>
      <c r="LM4" s="151"/>
      <c r="LN4" s="151"/>
      <c r="LO4" s="151"/>
      <c r="LP4" s="151"/>
      <c r="LQ4" s="151"/>
      <c r="LR4" s="151"/>
      <c r="LS4" s="151"/>
      <c r="LT4" s="151"/>
      <c r="LU4" s="151"/>
      <c r="LV4" s="151"/>
      <c r="LW4" s="151"/>
      <c r="LX4" s="151"/>
      <c r="LY4" s="151"/>
      <c r="LZ4" s="151"/>
      <c r="MA4" s="151"/>
      <c r="MB4" s="151"/>
      <c r="MC4" s="151"/>
      <c r="MD4" s="151"/>
      <c r="ME4" s="151"/>
      <c r="MF4" s="151"/>
      <c r="MG4" s="151"/>
      <c r="MH4" s="151"/>
      <c r="MI4" s="151"/>
      <c r="MJ4" s="151"/>
      <c r="MK4" s="151"/>
      <c r="ML4" s="151"/>
      <c r="MM4" s="151"/>
      <c r="MN4" s="151"/>
      <c r="MO4" s="151"/>
      <c r="MP4" s="151"/>
      <c r="MQ4" s="151"/>
      <c r="MR4" s="151"/>
      <c r="MS4" s="151"/>
      <c r="MT4" s="151"/>
      <c r="MU4" s="151"/>
      <c r="MV4" s="151"/>
      <c r="MW4" s="151"/>
      <c r="MX4" s="151"/>
      <c r="MY4" s="151"/>
      <c r="MZ4" s="151"/>
      <c r="NA4" s="151"/>
      <c r="NB4" s="151"/>
      <c r="NC4" s="151"/>
      <c r="ND4" s="151"/>
      <c r="NE4" s="151"/>
      <c r="NF4" s="151"/>
      <c r="NG4" s="151"/>
      <c r="NH4" s="151"/>
      <c r="NI4" s="151"/>
      <c r="NJ4" s="151"/>
      <c r="NK4" s="151"/>
      <c r="NL4" s="151"/>
      <c r="NM4" s="151"/>
      <c r="NN4" s="151"/>
      <c r="NO4" s="151"/>
      <c r="NP4" s="151"/>
      <c r="NQ4" s="151"/>
      <c r="NR4" s="151"/>
      <c r="NS4" s="151"/>
      <c r="NT4" s="151"/>
      <c r="NU4" s="151"/>
      <c r="NV4" s="151"/>
      <c r="NW4" s="151"/>
      <c r="NX4" s="151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52" t="str">
        <f>データ!H6</f>
        <v>新潟県　加茂病院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42" t="s">
        <v>1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4"/>
      <c r="AU7" s="142" t="s">
        <v>2</v>
      </c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4"/>
      <c r="CN7" s="142" t="s">
        <v>3</v>
      </c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4"/>
      <c r="EG7" s="142" t="s">
        <v>4</v>
      </c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143"/>
      <c r="FE7" s="143"/>
      <c r="FF7" s="143"/>
      <c r="FG7" s="143"/>
      <c r="FH7" s="143"/>
      <c r="FI7" s="143"/>
      <c r="FJ7" s="143"/>
      <c r="FK7" s="143"/>
      <c r="FL7" s="143"/>
      <c r="FM7" s="143"/>
      <c r="FN7" s="143"/>
      <c r="FO7" s="143"/>
      <c r="FP7" s="143"/>
      <c r="FQ7" s="143"/>
      <c r="FR7" s="143"/>
      <c r="FS7" s="143"/>
      <c r="FT7" s="143"/>
      <c r="FU7" s="143"/>
      <c r="FV7" s="143"/>
      <c r="FW7" s="143"/>
      <c r="FX7" s="143"/>
      <c r="FY7" s="144"/>
      <c r="FZ7" s="142" t="s">
        <v>5</v>
      </c>
      <c r="GA7" s="143"/>
      <c r="GB7" s="143"/>
      <c r="GC7" s="143"/>
      <c r="GD7" s="143"/>
      <c r="GE7" s="143"/>
      <c r="GF7" s="143"/>
      <c r="GG7" s="143"/>
      <c r="GH7" s="143"/>
      <c r="GI7" s="143"/>
      <c r="GJ7" s="143"/>
      <c r="GK7" s="143"/>
      <c r="GL7" s="143"/>
      <c r="GM7" s="143"/>
      <c r="GN7" s="143"/>
      <c r="GO7" s="143"/>
      <c r="GP7" s="143"/>
      <c r="GQ7" s="143"/>
      <c r="GR7" s="143"/>
      <c r="GS7" s="143"/>
      <c r="GT7" s="143"/>
      <c r="GU7" s="143"/>
      <c r="GV7" s="143"/>
      <c r="GW7" s="143"/>
      <c r="GX7" s="143"/>
      <c r="GY7" s="143"/>
      <c r="GZ7" s="143"/>
      <c r="HA7" s="143"/>
      <c r="HB7" s="143"/>
      <c r="HC7" s="143"/>
      <c r="HD7" s="143"/>
      <c r="HE7" s="143"/>
      <c r="HF7" s="143"/>
      <c r="HG7" s="143"/>
      <c r="HH7" s="143"/>
      <c r="HI7" s="143"/>
      <c r="HJ7" s="143"/>
      <c r="HK7" s="143"/>
      <c r="HL7" s="143"/>
      <c r="HM7" s="143"/>
      <c r="HN7" s="143"/>
      <c r="HO7" s="143"/>
      <c r="HP7" s="143"/>
      <c r="HQ7" s="143"/>
      <c r="HR7" s="144"/>
      <c r="ID7" s="142" t="s">
        <v>6</v>
      </c>
      <c r="IE7" s="143"/>
      <c r="IF7" s="143"/>
      <c r="IG7" s="143"/>
      <c r="IH7" s="143"/>
      <c r="II7" s="143"/>
      <c r="IJ7" s="143"/>
      <c r="IK7" s="143"/>
      <c r="IL7" s="143"/>
      <c r="IM7" s="143"/>
      <c r="IN7" s="143"/>
      <c r="IO7" s="143"/>
      <c r="IP7" s="143"/>
      <c r="IQ7" s="143"/>
      <c r="IR7" s="143"/>
      <c r="IS7" s="143"/>
      <c r="IT7" s="143"/>
      <c r="IU7" s="143"/>
      <c r="IV7" s="143"/>
      <c r="IW7" s="143"/>
      <c r="IX7" s="143"/>
      <c r="IY7" s="143"/>
      <c r="IZ7" s="143"/>
      <c r="JA7" s="143"/>
      <c r="JB7" s="143"/>
      <c r="JC7" s="143"/>
      <c r="JD7" s="143"/>
      <c r="JE7" s="143"/>
      <c r="JF7" s="143"/>
      <c r="JG7" s="143"/>
      <c r="JH7" s="143"/>
      <c r="JI7" s="143"/>
      <c r="JJ7" s="143"/>
      <c r="JK7" s="143"/>
      <c r="JL7" s="143"/>
      <c r="JM7" s="143"/>
      <c r="JN7" s="143"/>
      <c r="JO7" s="143"/>
      <c r="JP7" s="143"/>
      <c r="JQ7" s="143"/>
      <c r="JR7" s="143"/>
      <c r="JS7" s="143"/>
      <c r="JT7" s="143"/>
      <c r="JU7" s="143"/>
      <c r="JV7" s="144"/>
      <c r="JW7" s="142" t="s">
        <v>7</v>
      </c>
      <c r="JX7" s="143"/>
      <c r="JY7" s="143"/>
      <c r="JZ7" s="143"/>
      <c r="KA7" s="143"/>
      <c r="KB7" s="143"/>
      <c r="KC7" s="143"/>
      <c r="KD7" s="143"/>
      <c r="KE7" s="143"/>
      <c r="KF7" s="143"/>
      <c r="KG7" s="143"/>
      <c r="KH7" s="143"/>
      <c r="KI7" s="143"/>
      <c r="KJ7" s="143"/>
      <c r="KK7" s="143"/>
      <c r="KL7" s="143"/>
      <c r="KM7" s="143"/>
      <c r="KN7" s="143"/>
      <c r="KO7" s="143"/>
      <c r="KP7" s="143"/>
      <c r="KQ7" s="143"/>
      <c r="KR7" s="143"/>
      <c r="KS7" s="143"/>
      <c r="KT7" s="143"/>
      <c r="KU7" s="143"/>
      <c r="KV7" s="143"/>
      <c r="KW7" s="143"/>
      <c r="KX7" s="143"/>
      <c r="KY7" s="143"/>
      <c r="KZ7" s="143"/>
      <c r="LA7" s="143"/>
      <c r="LB7" s="143"/>
      <c r="LC7" s="143"/>
      <c r="LD7" s="143"/>
      <c r="LE7" s="143"/>
      <c r="LF7" s="143"/>
      <c r="LG7" s="143"/>
      <c r="LH7" s="143"/>
      <c r="LI7" s="143"/>
      <c r="LJ7" s="143"/>
      <c r="LK7" s="143"/>
      <c r="LL7" s="143"/>
      <c r="LM7" s="143"/>
      <c r="LN7" s="143"/>
      <c r="LO7" s="144"/>
      <c r="LP7" s="142" t="s">
        <v>8</v>
      </c>
      <c r="LQ7" s="143"/>
      <c r="LR7" s="143"/>
      <c r="LS7" s="143"/>
      <c r="LT7" s="143"/>
      <c r="LU7" s="143"/>
      <c r="LV7" s="143"/>
      <c r="LW7" s="143"/>
      <c r="LX7" s="143"/>
      <c r="LY7" s="143"/>
      <c r="LZ7" s="143"/>
      <c r="MA7" s="143"/>
      <c r="MB7" s="143"/>
      <c r="MC7" s="143"/>
      <c r="MD7" s="143"/>
      <c r="ME7" s="143"/>
      <c r="MF7" s="143"/>
      <c r="MG7" s="143"/>
      <c r="MH7" s="143"/>
      <c r="MI7" s="143"/>
      <c r="MJ7" s="143"/>
      <c r="MK7" s="143"/>
      <c r="ML7" s="143"/>
      <c r="MM7" s="143"/>
      <c r="MN7" s="143"/>
      <c r="MO7" s="143"/>
      <c r="MP7" s="143"/>
      <c r="MQ7" s="143"/>
      <c r="MR7" s="143"/>
      <c r="MS7" s="143"/>
      <c r="MT7" s="143"/>
      <c r="MU7" s="143"/>
      <c r="MV7" s="143"/>
      <c r="MW7" s="143"/>
      <c r="MX7" s="143"/>
      <c r="MY7" s="143"/>
      <c r="MZ7" s="143"/>
      <c r="NA7" s="143"/>
      <c r="NB7" s="143"/>
      <c r="NC7" s="143"/>
      <c r="ND7" s="143"/>
      <c r="NE7" s="143"/>
      <c r="NF7" s="143"/>
      <c r="NG7" s="143"/>
      <c r="NH7" s="144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139" t="str">
        <f>データ!K6</f>
        <v>条例全部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1"/>
      <c r="AU8" s="139" t="str">
        <f>データ!L6</f>
        <v>病院事業</v>
      </c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1"/>
      <c r="CN8" s="139" t="str">
        <f>データ!M6</f>
        <v>一般病院</v>
      </c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1"/>
      <c r="EG8" s="139" t="str">
        <f>データ!N6</f>
        <v>100床以上～200床未満</v>
      </c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1"/>
      <c r="FZ8" s="139" t="str">
        <f>データ!O7</f>
        <v>自治体職員</v>
      </c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1"/>
      <c r="ID8" s="128">
        <f>データ!Z6</f>
        <v>156</v>
      </c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  <c r="IW8" s="129"/>
      <c r="IX8" s="129"/>
      <c r="IY8" s="129"/>
      <c r="IZ8" s="129"/>
      <c r="JA8" s="129"/>
      <c r="JB8" s="129"/>
      <c r="JC8" s="129"/>
      <c r="JD8" s="129"/>
      <c r="JE8" s="129"/>
      <c r="JF8" s="129"/>
      <c r="JG8" s="129"/>
      <c r="JH8" s="129"/>
      <c r="JI8" s="129"/>
      <c r="JJ8" s="129"/>
      <c r="JK8" s="129"/>
      <c r="JL8" s="129"/>
      <c r="JM8" s="129"/>
      <c r="JN8" s="129"/>
      <c r="JO8" s="129"/>
      <c r="JP8" s="129"/>
      <c r="JQ8" s="129"/>
      <c r="JR8" s="129"/>
      <c r="JS8" s="129"/>
      <c r="JT8" s="129"/>
      <c r="JU8" s="129"/>
      <c r="JV8" s="130"/>
      <c r="JW8" s="128">
        <f>データ!AA6</f>
        <v>12</v>
      </c>
      <c r="JX8" s="129"/>
      <c r="JY8" s="129"/>
      <c r="JZ8" s="129"/>
      <c r="KA8" s="129"/>
      <c r="KB8" s="129"/>
      <c r="KC8" s="129"/>
      <c r="KD8" s="129"/>
      <c r="KE8" s="129"/>
      <c r="KF8" s="129"/>
      <c r="KG8" s="129"/>
      <c r="KH8" s="129"/>
      <c r="KI8" s="129"/>
      <c r="KJ8" s="129"/>
      <c r="KK8" s="129"/>
      <c r="KL8" s="129"/>
      <c r="KM8" s="129"/>
      <c r="KN8" s="129"/>
      <c r="KO8" s="129"/>
      <c r="KP8" s="129"/>
      <c r="KQ8" s="129"/>
      <c r="KR8" s="129"/>
      <c r="KS8" s="129"/>
      <c r="KT8" s="129"/>
      <c r="KU8" s="129"/>
      <c r="KV8" s="129"/>
      <c r="KW8" s="129"/>
      <c r="KX8" s="129"/>
      <c r="KY8" s="129"/>
      <c r="KZ8" s="129"/>
      <c r="LA8" s="129"/>
      <c r="LB8" s="129"/>
      <c r="LC8" s="129"/>
      <c r="LD8" s="129"/>
      <c r="LE8" s="129"/>
      <c r="LF8" s="129"/>
      <c r="LG8" s="129"/>
      <c r="LH8" s="129"/>
      <c r="LI8" s="129"/>
      <c r="LJ8" s="129"/>
      <c r="LK8" s="129"/>
      <c r="LL8" s="129"/>
      <c r="LM8" s="129"/>
      <c r="LN8" s="129"/>
      <c r="LO8" s="130"/>
      <c r="LP8" s="128" t="str">
        <f>データ!AB6</f>
        <v>-</v>
      </c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129"/>
      <c r="ND8" s="129"/>
      <c r="NE8" s="129"/>
      <c r="NF8" s="129"/>
      <c r="NG8" s="129"/>
      <c r="NH8" s="130"/>
      <c r="NI8" s="3"/>
      <c r="NJ8" s="147" t="s">
        <v>10</v>
      </c>
      <c r="NK8" s="14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142" t="s">
        <v>12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4"/>
      <c r="AU9" s="142" t="s">
        <v>13</v>
      </c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4"/>
      <c r="CN9" s="142" t="s">
        <v>14</v>
      </c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4"/>
      <c r="EG9" s="142" t="s">
        <v>15</v>
      </c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4"/>
      <c r="FZ9" s="142" t="s">
        <v>16</v>
      </c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4"/>
      <c r="ID9" s="142" t="s">
        <v>17</v>
      </c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  <c r="IR9" s="143"/>
      <c r="IS9" s="143"/>
      <c r="IT9" s="143"/>
      <c r="IU9" s="143"/>
      <c r="IV9" s="143"/>
      <c r="IW9" s="143"/>
      <c r="IX9" s="143"/>
      <c r="IY9" s="143"/>
      <c r="IZ9" s="143"/>
      <c r="JA9" s="143"/>
      <c r="JB9" s="143"/>
      <c r="JC9" s="143"/>
      <c r="JD9" s="143"/>
      <c r="JE9" s="143"/>
      <c r="JF9" s="143"/>
      <c r="JG9" s="143"/>
      <c r="JH9" s="143"/>
      <c r="JI9" s="143"/>
      <c r="JJ9" s="143"/>
      <c r="JK9" s="143"/>
      <c r="JL9" s="143"/>
      <c r="JM9" s="143"/>
      <c r="JN9" s="143"/>
      <c r="JO9" s="143"/>
      <c r="JP9" s="143"/>
      <c r="JQ9" s="143"/>
      <c r="JR9" s="143"/>
      <c r="JS9" s="143"/>
      <c r="JT9" s="143"/>
      <c r="JU9" s="143"/>
      <c r="JV9" s="144"/>
      <c r="JW9" s="142" t="s">
        <v>18</v>
      </c>
      <c r="JX9" s="143"/>
      <c r="JY9" s="143"/>
      <c r="JZ9" s="143"/>
      <c r="KA9" s="143"/>
      <c r="KB9" s="143"/>
      <c r="KC9" s="143"/>
      <c r="KD9" s="143"/>
      <c r="KE9" s="143"/>
      <c r="KF9" s="143"/>
      <c r="KG9" s="143"/>
      <c r="KH9" s="143"/>
      <c r="KI9" s="143"/>
      <c r="KJ9" s="143"/>
      <c r="KK9" s="143"/>
      <c r="KL9" s="143"/>
      <c r="KM9" s="143"/>
      <c r="KN9" s="143"/>
      <c r="KO9" s="143"/>
      <c r="KP9" s="143"/>
      <c r="KQ9" s="143"/>
      <c r="KR9" s="143"/>
      <c r="KS9" s="143"/>
      <c r="KT9" s="143"/>
      <c r="KU9" s="143"/>
      <c r="KV9" s="143"/>
      <c r="KW9" s="143"/>
      <c r="KX9" s="143"/>
      <c r="KY9" s="143"/>
      <c r="KZ9" s="143"/>
      <c r="LA9" s="143"/>
      <c r="LB9" s="143"/>
      <c r="LC9" s="143"/>
      <c r="LD9" s="143"/>
      <c r="LE9" s="143"/>
      <c r="LF9" s="143"/>
      <c r="LG9" s="143"/>
      <c r="LH9" s="143"/>
      <c r="LI9" s="143"/>
      <c r="LJ9" s="143"/>
      <c r="LK9" s="143"/>
      <c r="LL9" s="143"/>
      <c r="LM9" s="143"/>
      <c r="LN9" s="143"/>
      <c r="LO9" s="144"/>
      <c r="LP9" s="142" t="s">
        <v>19</v>
      </c>
      <c r="LQ9" s="143"/>
      <c r="LR9" s="143"/>
      <c r="LS9" s="143"/>
      <c r="LT9" s="143"/>
      <c r="LU9" s="143"/>
      <c r="LV9" s="143"/>
      <c r="LW9" s="143"/>
      <c r="LX9" s="143"/>
      <c r="LY9" s="143"/>
      <c r="LZ9" s="143"/>
      <c r="MA9" s="143"/>
      <c r="MB9" s="143"/>
      <c r="MC9" s="143"/>
      <c r="MD9" s="143"/>
      <c r="ME9" s="143"/>
      <c r="MF9" s="143"/>
      <c r="MG9" s="143"/>
      <c r="MH9" s="143"/>
      <c r="MI9" s="143"/>
      <c r="MJ9" s="143"/>
      <c r="MK9" s="143"/>
      <c r="ML9" s="143"/>
      <c r="MM9" s="143"/>
      <c r="MN9" s="143"/>
      <c r="MO9" s="143"/>
      <c r="MP9" s="143"/>
      <c r="MQ9" s="143"/>
      <c r="MR9" s="143"/>
      <c r="MS9" s="143"/>
      <c r="MT9" s="143"/>
      <c r="MU9" s="143"/>
      <c r="MV9" s="143"/>
      <c r="MW9" s="143"/>
      <c r="MX9" s="143"/>
      <c r="MY9" s="143"/>
      <c r="MZ9" s="143"/>
      <c r="NA9" s="143"/>
      <c r="NB9" s="143"/>
      <c r="NC9" s="143"/>
      <c r="ND9" s="143"/>
      <c r="NE9" s="143"/>
      <c r="NF9" s="143"/>
      <c r="NG9" s="143"/>
      <c r="NH9" s="144"/>
      <c r="NI9" s="3"/>
      <c r="NJ9" s="149" t="s">
        <v>20</v>
      </c>
      <c r="NK9" s="150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139" t="str">
        <f>データ!P6</f>
        <v>直営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1"/>
      <c r="AU10" s="128">
        <f>データ!Q6</f>
        <v>15</v>
      </c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30"/>
      <c r="CN10" s="139" t="str">
        <f>データ!R6</f>
        <v>-</v>
      </c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1"/>
      <c r="EG10" s="139" t="str">
        <f>データ!S6</f>
        <v>ド 訓</v>
      </c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1"/>
      <c r="FZ10" s="139" t="str">
        <f>データ!T6</f>
        <v>救 臨 輪</v>
      </c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1"/>
      <c r="ID10" s="128" t="str">
        <f>データ!AC6</f>
        <v>-</v>
      </c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30"/>
      <c r="JW10" s="128" t="str">
        <f>データ!AD6</f>
        <v>-</v>
      </c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30"/>
      <c r="LP10" s="128">
        <f>データ!AE6</f>
        <v>168</v>
      </c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129"/>
      <c r="ND10" s="129"/>
      <c r="NE10" s="129"/>
      <c r="NF10" s="129"/>
      <c r="NG10" s="129"/>
      <c r="NH10" s="130"/>
      <c r="NI10" s="2"/>
      <c r="NJ10" s="145" t="s">
        <v>22</v>
      </c>
      <c r="NK10" s="146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142" t="s">
        <v>24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4"/>
      <c r="AU11" s="142" t="s">
        <v>25</v>
      </c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4"/>
      <c r="CN11" s="142" t="s">
        <v>26</v>
      </c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  <c r="DT11" s="143"/>
      <c r="DU11" s="143"/>
      <c r="DV11" s="143"/>
      <c r="DW11" s="143"/>
      <c r="DX11" s="143"/>
      <c r="DY11" s="143"/>
      <c r="DZ11" s="143"/>
      <c r="EA11" s="143"/>
      <c r="EB11" s="143"/>
      <c r="EC11" s="143"/>
      <c r="ED11" s="143"/>
      <c r="EE11" s="143"/>
      <c r="EF11" s="144"/>
      <c r="EG11" s="142" t="s">
        <v>27</v>
      </c>
      <c r="EH11" s="143"/>
      <c r="EI11" s="143"/>
      <c r="EJ11" s="143"/>
      <c r="EK11" s="143"/>
      <c r="EL11" s="143"/>
      <c r="EM11" s="143"/>
      <c r="EN11" s="143"/>
      <c r="EO11" s="143"/>
      <c r="EP11" s="143"/>
      <c r="EQ11" s="143"/>
      <c r="ER11" s="143"/>
      <c r="ES11" s="143"/>
      <c r="ET11" s="143"/>
      <c r="EU11" s="143"/>
      <c r="EV11" s="143"/>
      <c r="EW11" s="143"/>
      <c r="EX11" s="143"/>
      <c r="EY11" s="143"/>
      <c r="EZ11" s="143"/>
      <c r="FA11" s="143"/>
      <c r="FB11" s="143"/>
      <c r="FC11" s="143"/>
      <c r="FD11" s="143"/>
      <c r="FE11" s="143"/>
      <c r="FF11" s="143"/>
      <c r="FG11" s="143"/>
      <c r="FH11" s="143"/>
      <c r="FI11" s="143"/>
      <c r="FJ11" s="143"/>
      <c r="FK11" s="143"/>
      <c r="FL11" s="143"/>
      <c r="FM11" s="143"/>
      <c r="FN11" s="143"/>
      <c r="FO11" s="143"/>
      <c r="FP11" s="143"/>
      <c r="FQ11" s="143"/>
      <c r="FR11" s="143"/>
      <c r="FS11" s="143"/>
      <c r="FT11" s="143"/>
      <c r="FU11" s="143"/>
      <c r="FV11" s="143"/>
      <c r="FW11" s="143"/>
      <c r="FX11" s="143"/>
      <c r="FY11" s="144"/>
      <c r="FZ11" s="142" t="s">
        <v>28</v>
      </c>
      <c r="GA11" s="143"/>
      <c r="GB11" s="143"/>
      <c r="GC11" s="143"/>
      <c r="GD11" s="143"/>
      <c r="GE11" s="143"/>
      <c r="GF11" s="143"/>
      <c r="GG11" s="143"/>
      <c r="GH11" s="143"/>
      <c r="GI11" s="143"/>
      <c r="GJ11" s="143"/>
      <c r="GK11" s="143"/>
      <c r="GL11" s="143"/>
      <c r="GM11" s="143"/>
      <c r="GN11" s="143"/>
      <c r="GO11" s="143"/>
      <c r="GP11" s="143"/>
      <c r="GQ11" s="143"/>
      <c r="GR11" s="143"/>
      <c r="GS11" s="143"/>
      <c r="GT11" s="143"/>
      <c r="GU11" s="143"/>
      <c r="GV11" s="143"/>
      <c r="GW11" s="143"/>
      <c r="GX11" s="143"/>
      <c r="GY11" s="143"/>
      <c r="GZ11" s="143"/>
      <c r="HA11" s="143"/>
      <c r="HB11" s="143"/>
      <c r="HC11" s="143"/>
      <c r="HD11" s="143"/>
      <c r="HE11" s="143"/>
      <c r="HF11" s="143"/>
      <c r="HG11" s="143"/>
      <c r="HH11" s="143"/>
      <c r="HI11" s="143"/>
      <c r="HJ11" s="143"/>
      <c r="HK11" s="143"/>
      <c r="HL11" s="143"/>
      <c r="HM11" s="143"/>
      <c r="HN11" s="143"/>
      <c r="HO11" s="143"/>
      <c r="HP11" s="143"/>
      <c r="HQ11" s="143"/>
      <c r="HR11" s="144"/>
      <c r="ID11" s="142" t="s">
        <v>29</v>
      </c>
      <c r="IE11" s="143"/>
      <c r="IF11" s="143"/>
      <c r="IG11" s="143"/>
      <c r="IH11" s="143"/>
      <c r="II11" s="143"/>
      <c r="IJ11" s="143"/>
      <c r="IK11" s="143"/>
      <c r="IL11" s="143"/>
      <c r="IM11" s="143"/>
      <c r="IN11" s="143"/>
      <c r="IO11" s="143"/>
      <c r="IP11" s="143"/>
      <c r="IQ11" s="143"/>
      <c r="IR11" s="143"/>
      <c r="IS11" s="143"/>
      <c r="IT11" s="143"/>
      <c r="IU11" s="143"/>
      <c r="IV11" s="143"/>
      <c r="IW11" s="143"/>
      <c r="IX11" s="143"/>
      <c r="IY11" s="143"/>
      <c r="IZ11" s="143"/>
      <c r="JA11" s="143"/>
      <c r="JB11" s="143"/>
      <c r="JC11" s="143"/>
      <c r="JD11" s="143"/>
      <c r="JE11" s="143"/>
      <c r="JF11" s="143"/>
      <c r="JG11" s="143"/>
      <c r="JH11" s="143"/>
      <c r="JI11" s="143"/>
      <c r="JJ11" s="143"/>
      <c r="JK11" s="143"/>
      <c r="JL11" s="143"/>
      <c r="JM11" s="143"/>
      <c r="JN11" s="143"/>
      <c r="JO11" s="143"/>
      <c r="JP11" s="143"/>
      <c r="JQ11" s="143"/>
      <c r="JR11" s="143"/>
      <c r="JS11" s="143"/>
      <c r="JT11" s="143"/>
      <c r="JU11" s="143"/>
      <c r="JV11" s="144"/>
      <c r="JW11" s="142" t="s">
        <v>30</v>
      </c>
      <c r="JX11" s="143"/>
      <c r="JY11" s="143"/>
      <c r="JZ11" s="143"/>
      <c r="KA11" s="143"/>
      <c r="KB11" s="143"/>
      <c r="KC11" s="143"/>
      <c r="KD11" s="143"/>
      <c r="KE11" s="143"/>
      <c r="KF11" s="143"/>
      <c r="KG11" s="143"/>
      <c r="KH11" s="143"/>
      <c r="KI11" s="143"/>
      <c r="KJ11" s="143"/>
      <c r="KK11" s="143"/>
      <c r="KL11" s="143"/>
      <c r="KM11" s="143"/>
      <c r="KN11" s="143"/>
      <c r="KO11" s="143"/>
      <c r="KP11" s="143"/>
      <c r="KQ11" s="143"/>
      <c r="KR11" s="143"/>
      <c r="KS11" s="143"/>
      <c r="KT11" s="143"/>
      <c r="KU11" s="143"/>
      <c r="KV11" s="143"/>
      <c r="KW11" s="143"/>
      <c r="KX11" s="143"/>
      <c r="KY11" s="143"/>
      <c r="KZ11" s="143"/>
      <c r="LA11" s="143"/>
      <c r="LB11" s="143"/>
      <c r="LC11" s="143"/>
      <c r="LD11" s="143"/>
      <c r="LE11" s="143"/>
      <c r="LF11" s="143"/>
      <c r="LG11" s="143"/>
      <c r="LH11" s="143"/>
      <c r="LI11" s="143"/>
      <c r="LJ11" s="143"/>
      <c r="LK11" s="143"/>
      <c r="LL11" s="143"/>
      <c r="LM11" s="143"/>
      <c r="LN11" s="143"/>
      <c r="LO11" s="144"/>
      <c r="LP11" s="142" t="s">
        <v>31</v>
      </c>
      <c r="LQ11" s="143"/>
      <c r="LR11" s="143"/>
      <c r="LS11" s="143"/>
      <c r="LT11" s="143"/>
      <c r="LU11" s="143"/>
      <c r="LV11" s="143"/>
      <c r="LW11" s="143"/>
      <c r="LX11" s="143"/>
      <c r="LY11" s="143"/>
      <c r="LZ11" s="143"/>
      <c r="MA11" s="143"/>
      <c r="MB11" s="143"/>
      <c r="MC11" s="143"/>
      <c r="MD11" s="143"/>
      <c r="ME11" s="143"/>
      <c r="MF11" s="143"/>
      <c r="MG11" s="143"/>
      <c r="MH11" s="143"/>
      <c r="MI11" s="143"/>
      <c r="MJ11" s="143"/>
      <c r="MK11" s="143"/>
      <c r="ML11" s="143"/>
      <c r="MM11" s="143"/>
      <c r="MN11" s="143"/>
      <c r="MO11" s="143"/>
      <c r="MP11" s="143"/>
      <c r="MQ11" s="143"/>
      <c r="MR11" s="143"/>
      <c r="MS11" s="143"/>
      <c r="MT11" s="143"/>
      <c r="MU11" s="143"/>
      <c r="MV11" s="143"/>
      <c r="MW11" s="143"/>
      <c r="MX11" s="143"/>
      <c r="MY11" s="143"/>
      <c r="MZ11" s="143"/>
      <c r="NA11" s="143"/>
      <c r="NB11" s="143"/>
      <c r="NC11" s="143"/>
      <c r="ND11" s="143"/>
      <c r="NE11" s="143"/>
      <c r="NF11" s="143"/>
      <c r="NG11" s="143"/>
      <c r="NH11" s="144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28">
        <f>データ!U6</f>
        <v>2213353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30"/>
      <c r="AU12" s="128">
        <f>データ!V6</f>
        <v>23882</v>
      </c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30"/>
      <c r="CN12" s="139" t="str">
        <f>データ!W6</f>
        <v>非該当</v>
      </c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1"/>
      <c r="EG12" s="139" t="str">
        <f>データ!X6</f>
        <v>非該当</v>
      </c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1"/>
      <c r="FZ12" s="139" t="str">
        <f>データ!Y6</f>
        <v>１０：１</v>
      </c>
      <c r="GA12" s="140"/>
      <c r="GB12" s="140"/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0"/>
      <c r="GN12" s="140"/>
      <c r="GO12" s="140"/>
      <c r="GP12" s="140"/>
      <c r="GQ12" s="140"/>
      <c r="GR12" s="140"/>
      <c r="GS12" s="140"/>
      <c r="GT12" s="140"/>
      <c r="GU12" s="140"/>
      <c r="GV12" s="140"/>
      <c r="GW12" s="140"/>
      <c r="GX12" s="140"/>
      <c r="GY12" s="140"/>
      <c r="GZ12" s="140"/>
      <c r="HA12" s="140"/>
      <c r="HB12" s="140"/>
      <c r="HC12" s="140"/>
      <c r="HD12" s="140"/>
      <c r="HE12" s="140"/>
      <c r="HF12" s="140"/>
      <c r="HG12" s="140"/>
      <c r="HH12" s="140"/>
      <c r="HI12" s="140"/>
      <c r="HJ12" s="140"/>
      <c r="HK12" s="140"/>
      <c r="HL12" s="140"/>
      <c r="HM12" s="140"/>
      <c r="HN12" s="140"/>
      <c r="HO12" s="140"/>
      <c r="HP12" s="140"/>
      <c r="HQ12" s="140"/>
      <c r="HR12" s="141"/>
      <c r="ID12" s="128">
        <f>データ!AF6</f>
        <v>85</v>
      </c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30"/>
      <c r="JW12" s="128">
        <f>データ!AG6</f>
        <v>12</v>
      </c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30"/>
      <c r="LP12" s="128">
        <f>データ!AH6</f>
        <v>97</v>
      </c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30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31" t="s">
        <v>32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131" t="s">
        <v>33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9"/>
      <c r="NJ14" s="132" t="s">
        <v>34</v>
      </c>
      <c r="NK14" s="132"/>
      <c r="NL14" s="132"/>
      <c r="NM14" s="132"/>
      <c r="NN14" s="132"/>
      <c r="NO14" s="132"/>
      <c r="NP14" s="132"/>
      <c r="NQ14" s="132"/>
      <c r="NR14" s="132"/>
      <c r="NS14" s="132"/>
      <c r="NT14" s="132"/>
      <c r="NU14" s="132"/>
      <c r="NV14" s="132"/>
      <c r="NW14" s="132"/>
      <c r="NX14" s="132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2"/>
      <c r="NK15" s="132"/>
      <c r="NL15" s="132"/>
      <c r="NM15" s="132"/>
      <c r="NN15" s="132"/>
      <c r="NO15" s="132"/>
      <c r="NP15" s="132"/>
      <c r="NQ15" s="132"/>
      <c r="NR15" s="132"/>
      <c r="NS15" s="132"/>
      <c r="NT15" s="132"/>
      <c r="NU15" s="132"/>
      <c r="NV15" s="132"/>
      <c r="NW15" s="132"/>
      <c r="NX15" s="132"/>
    </row>
    <row r="16" spans="1:388" ht="13.5" customHeight="1" x14ac:dyDescent="0.15">
      <c r="A16" s="21"/>
      <c r="B16" s="6"/>
      <c r="C16" s="7"/>
      <c r="D16" s="7"/>
      <c r="E16" s="7"/>
      <c r="F16" s="88" t="s">
        <v>35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33" t="s">
        <v>36</v>
      </c>
      <c r="NK16" s="134"/>
      <c r="NL16" s="134"/>
      <c r="NM16" s="134"/>
      <c r="NN16" s="135"/>
      <c r="NO16" s="133" t="s">
        <v>37</v>
      </c>
      <c r="NP16" s="134"/>
      <c r="NQ16" s="134"/>
      <c r="NR16" s="134"/>
      <c r="NS16" s="135"/>
      <c r="NT16" s="133" t="s">
        <v>38</v>
      </c>
      <c r="NU16" s="134"/>
      <c r="NV16" s="134"/>
      <c r="NW16" s="134"/>
      <c r="NX16" s="135"/>
    </row>
    <row r="17" spans="1:393" ht="13.5" customHeight="1" x14ac:dyDescent="0.15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36"/>
      <c r="NK17" s="137"/>
      <c r="NL17" s="137"/>
      <c r="NM17" s="137"/>
      <c r="NN17" s="138"/>
      <c r="NO17" s="136"/>
      <c r="NP17" s="137"/>
      <c r="NQ17" s="137"/>
      <c r="NR17" s="137"/>
      <c r="NS17" s="138"/>
      <c r="NT17" s="136"/>
      <c r="NU17" s="137"/>
      <c r="NV17" s="137"/>
      <c r="NW17" s="137"/>
      <c r="NX17" s="138"/>
    </row>
    <row r="18" spans="1:393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24" t="s">
        <v>39</v>
      </c>
      <c r="NK18" s="125"/>
      <c r="NL18" s="125"/>
      <c r="NM18" s="120" t="s">
        <v>40</v>
      </c>
      <c r="NN18" s="121"/>
      <c r="NO18" s="124" t="s">
        <v>39</v>
      </c>
      <c r="NP18" s="125"/>
      <c r="NQ18" s="125"/>
      <c r="NR18" s="120" t="s">
        <v>40</v>
      </c>
      <c r="NS18" s="121"/>
      <c r="NT18" s="124" t="s">
        <v>39</v>
      </c>
      <c r="NU18" s="125"/>
      <c r="NV18" s="125"/>
      <c r="NW18" s="120" t="s">
        <v>40</v>
      </c>
      <c r="NX18" s="121"/>
      <c r="OC18" s="2" t="s">
        <v>41</v>
      </c>
    </row>
    <row r="19" spans="1:393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6"/>
      <c r="NK19" s="127"/>
      <c r="NL19" s="127"/>
      <c r="NM19" s="122"/>
      <c r="NN19" s="123"/>
      <c r="NO19" s="126"/>
      <c r="NP19" s="127"/>
      <c r="NQ19" s="127"/>
      <c r="NR19" s="122"/>
      <c r="NS19" s="123"/>
      <c r="NT19" s="126"/>
      <c r="NU19" s="127"/>
      <c r="NV19" s="127"/>
      <c r="NW19" s="122"/>
      <c r="NX19" s="123"/>
      <c r="OC19" s="28" t="s">
        <v>42</v>
      </c>
    </row>
    <row r="20" spans="1:393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9" t="s">
        <v>43</v>
      </c>
      <c r="NK20" s="109"/>
      <c r="NL20" s="109"/>
      <c r="NM20" s="109"/>
      <c r="NN20" s="109"/>
      <c r="NO20" s="109"/>
      <c r="NP20" s="109"/>
      <c r="NQ20" s="109"/>
      <c r="NR20" s="109"/>
      <c r="NS20" s="109"/>
      <c r="NT20" s="109"/>
      <c r="NU20" s="109"/>
      <c r="NV20" s="109"/>
      <c r="NW20" s="109"/>
      <c r="NX20" s="109"/>
      <c r="OC20" s="28" t="s">
        <v>44</v>
      </c>
    </row>
    <row r="21" spans="1:393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0"/>
      <c r="NK21" s="110"/>
      <c r="NL21" s="110"/>
      <c r="NM21" s="110"/>
      <c r="NN21" s="110"/>
      <c r="NO21" s="110"/>
      <c r="NP21" s="110"/>
      <c r="NQ21" s="110"/>
      <c r="NR21" s="110"/>
      <c r="NS21" s="110"/>
      <c r="NT21" s="110"/>
      <c r="NU21" s="110"/>
      <c r="NV21" s="110"/>
      <c r="NW21" s="110"/>
      <c r="NX21" s="110"/>
      <c r="OC21" s="28" t="s">
        <v>45</v>
      </c>
    </row>
    <row r="22" spans="1:393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7" t="s">
        <v>176</v>
      </c>
      <c r="NK22" s="118"/>
      <c r="NL22" s="118"/>
      <c r="NM22" s="118"/>
      <c r="NN22" s="118"/>
      <c r="NO22" s="118"/>
      <c r="NP22" s="118"/>
      <c r="NQ22" s="118"/>
      <c r="NR22" s="118"/>
      <c r="NS22" s="118"/>
      <c r="NT22" s="118"/>
      <c r="NU22" s="118"/>
      <c r="NV22" s="118"/>
      <c r="NW22" s="118"/>
      <c r="NX22" s="119"/>
      <c r="OC22" s="28" t="s">
        <v>46</v>
      </c>
    </row>
    <row r="23" spans="1:393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1"/>
      <c r="NK23" s="112"/>
      <c r="NL23" s="112"/>
      <c r="NM23" s="112"/>
      <c r="NN23" s="112"/>
      <c r="NO23" s="112"/>
      <c r="NP23" s="112"/>
      <c r="NQ23" s="112"/>
      <c r="NR23" s="112"/>
      <c r="NS23" s="112"/>
      <c r="NT23" s="112"/>
      <c r="NU23" s="112"/>
      <c r="NV23" s="112"/>
      <c r="NW23" s="112"/>
      <c r="NX23" s="113"/>
      <c r="OC23" s="28" t="s">
        <v>47</v>
      </c>
    </row>
    <row r="24" spans="1:393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1"/>
      <c r="NK24" s="112"/>
      <c r="NL24" s="112"/>
      <c r="NM24" s="112"/>
      <c r="NN24" s="112"/>
      <c r="NO24" s="112"/>
      <c r="NP24" s="112"/>
      <c r="NQ24" s="112"/>
      <c r="NR24" s="112"/>
      <c r="NS24" s="112"/>
      <c r="NT24" s="112"/>
      <c r="NU24" s="112"/>
      <c r="NV24" s="112"/>
      <c r="NW24" s="112"/>
      <c r="NX24" s="113"/>
      <c r="OC24" s="28" t="s">
        <v>48</v>
      </c>
    </row>
    <row r="25" spans="1:393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1"/>
      <c r="NK25" s="112"/>
      <c r="NL25" s="112"/>
      <c r="NM25" s="112"/>
      <c r="NN25" s="112"/>
      <c r="NO25" s="112"/>
      <c r="NP25" s="112"/>
      <c r="NQ25" s="112"/>
      <c r="NR25" s="112"/>
      <c r="NS25" s="112"/>
      <c r="NT25" s="112"/>
      <c r="NU25" s="112"/>
      <c r="NV25" s="112"/>
      <c r="NW25" s="112"/>
      <c r="NX25" s="113"/>
      <c r="OC25" s="28" t="s">
        <v>49</v>
      </c>
    </row>
    <row r="26" spans="1:393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1"/>
      <c r="NK26" s="112"/>
      <c r="NL26" s="112"/>
      <c r="NM26" s="112"/>
      <c r="NN26" s="112"/>
      <c r="NO26" s="112"/>
      <c r="NP26" s="112"/>
      <c r="NQ26" s="112"/>
      <c r="NR26" s="112"/>
      <c r="NS26" s="112"/>
      <c r="NT26" s="112"/>
      <c r="NU26" s="112"/>
      <c r="NV26" s="112"/>
      <c r="NW26" s="112"/>
      <c r="NX26" s="113"/>
      <c r="OC26" s="28" t="s">
        <v>50</v>
      </c>
    </row>
    <row r="27" spans="1:393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1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3"/>
      <c r="OC27" s="28" t="s">
        <v>51</v>
      </c>
    </row>
    <row r="28" spans="1:393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1"/>
      <c r="NK28" s="112"/>
      <c r="NL28" s="112"/>
      <c r="NM28" s="112"/>
      <c r="NN28" s="112"/>
      <c r="NO28" s="112"/>
      <c r="NP28" s="112"/>
      <c r="NQ28" s="112"/>
      <c r="NR28" s="112"/>
      <c r="NS28" s="112"/>
      <c r="NT28" s="112"/>
      <c r="NU28" s="112"/>
      <c r="NV28" s="112"/>
      <c r="NW28" s="112"/>
      <c r="NX28" s="113"/>
      <c r="OC28" s="28" t="s">
        <v>52</v>
      </c>
    </row>
    <row r="29" spans="1:393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1"/>
      <c r="NK29" s="112"/>
      <c r="NL29" s="112"/>
      <c r="NM29" s="112"/>
      <c r="NN29" s="112"/>
      <c r="NO29" s="112"/>
      <c r="NP29" s="112"/>
      <c r="NQ29" s="112"/>
      <c r="NR29" s="112"/>
      <c r="NS29" s="112"/>
      <c r="NT29" s="112"/>
      <c r="NU29" s="112"/>
      <c r="NV29" s="112"/>
      <c r="NW29" s="112"/>
      <c r="NX29" s="113"/>
      <c r="OC29" s="28" t="s">
        <v>53</v>
      </c>
    </row>
    <row r="30" spans="1:393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1"/>
      <c r="NK30" s="112"/>
      <c r="NL30" s="112"/>
      <c r="NM30" s="112"/>
      <c r="NN30" s="112"/>
      <c r="NO30" s="112"/>
      <c r="NP30" s="112"/>
      <c r="NQ30" s="112"/>
      <c r="NR30" s="112"/>
      <c r="NS30" s="112"/>
      <c r="NT30" s="112"/>
      <c r="NU30" s="112"/>
      <c r="NV30" s="112"/>
      <c r="NW30" s="112"/>
      <c r="NX30" s="113"/>
      <c r="OC30" s="28" t="s">
        <v>54</v>
      </c>
    </row>
    <row r="31" spans="1:393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1"/>
      <c r="NK31" s="112"/>
      <c r="NL31" s="112"/>
      <c r="NM31" s="112"/>
      <c r="NN31" s="112"/>
      <c r="NO31" s="112"/>
      <c r="NP31" s="112"/>
      <c r="NQ31" s="112"/>
      <c r="NR31" s="112"/>
      <c r="NS31" s="112"/>
      <c r="NT31" s="112"/>
      <c r="NU31" s="112"/>
      <c r="NV31" s="112"/>
      <c r="NW31" s="112"/>
      <c r="NX31" s="113"/>
      <c r="OC31" s="28" t="s">
        <v>55</v>
      </c>
    </row>
    <row r="32" spans="1:393" ht="13.5" customHeight="1" x14ac:dyDescent="0.15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6" t="str">
        <f>データ!$B$11</f>
        <v>H28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  <c r="AE32" s="106" t="str">
        <f>データ!$C$11</f>
        <v>H29</v>
      </c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8"/>
      <c r="AT32" s="106" t="str">
        <f>データ!$D$11</f>
        <v>H30</v>
      </c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  <c r="BI32" s="106" t="str">
        <f>データ!$E$11</f>
        <v>R01</v>
      </c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  <c r="BX32" s="106" t="str">
        <f>データ!$F$11</f>
        <v>R02</v>
      </c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8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6" t="str">
        <f>データ!$B$11</f>
        <v>H28</v>
      </c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8"/>
      <c r="DS32" s="106" t="str">
        <f>データ!$C$11</f>
        <v>H29</v>
      </c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8"/>
      <c r="EH32" s="106" t="str">
        <f>データ!$D$11</f>
        <v>H30</v>
      </c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8"/>
      <c r="EW32" s="106" t="str">
        <f>データ!$E$11</f>
        <v>R01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 t="str">
        <f>データ!$F$11</f>
        <v>R02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8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6" t="str">
        <f>データ!$B$11</f>
        <v>H28</v>
      </c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8"/>
      <c r="HG32" s="106" t="str">
        <f>データ!$C$11</f>
        <v>H29</v>
      </c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8"/>
      <c r="HV32" s="106" t="str">
        <f>データ!$D$11</f>
        <v>H30</v>
      </c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8"/>
      <c r="IK32" s="106" t="str">
        <f>データ!$E$11</f>
        <v>R01</v>
      </c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8"/>
      <c r="IZ32" s="106" t="str">
        <f>データ!$F$11</f>
        <v>R02</v>
      </c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8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6" t="str">
        <f>データ!$B$11</f>
        <v>H28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8"/>
      <c r="KU32" s="106" t="str">
        <f>データ!$C$11</f>
        <v>H29</v>
      </c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7"/>
      <c r="LH32" s="107"/>
      <c r="LI32" s="108"/>
      <c r="LJ32" s="106" t="str">
        <f>データ!$D$11</f>
        <v>H30</v>
      </c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8"/>
      <c r="LY32" s="106" t="str">
        <f>データ!$E$11</f>
        <v>R01</v>
      </c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 t="str">
        <f>データ!$F$11</f>
        <v>R02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8"/>
      <c r="ND32" s="5"/>
      <c r="NE32" s="5"/>
      <c r="NF32" s="5"/>
      <c r="NG32" s="5"/>
      <c r="NH32" s="27"/>
      <c r="NI32" s="2"/>
      <c r="NJ32" s="111"/>
      <c r="NK32" s="112"/>
      <c r="NL32" s="112"/>
      <c r="NM32" s="112"/>
      <c r="NN32" s="112"/>
      <c r="NO32" s="112"/>
      <c r="NP32" s="112"/>
      <c r="NQ32" s="112"/>
      <c r="NR32" s="112"/>
      <c r="NS32" s="112"/>
      <c r="NT32" s="112"/>
      <c r="NU32" s="112"/>
      <c r="NV32" s="112"/>
      <c r="NW32" s="112"/>
      <c r="NX32" s="113"/>
      <c r="OC32" s="28" t="s">
        <v>56</v>
      </c>
    </row>
    <row r="33" spans="1:393" ht="13.5" customHeight="1" x14ac:dyDescent="0.15">
      <c r="A33" s="2"/>
      <c r="B33" s="25"/>
      <c r="D33" s="5"/>
      <c r="E33" s="5"/>
      <c r="F33" s="5"/>
      <c r="G33" s="102" t="s">
        <v>57</v>
      </c>
      <c r="H33" s="102"/>
      <c r="I33" s="102"/>
      <c r="J33" s="102"/>
      <c r="K33" s="102"/>
      <c r="L33" s="102"/>
      <c r="M33" s="102"/>
      <c r="N33" s="102"/>
      <c r="O33" s="102"/>
      <c r="P33" s="85">
        <f>データ!AI7</f>
        <v>69.3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データ!AJ7</f>
        <v>70.900000000000006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データ!AK7</f>
        <v>70.2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データ!AL7</f>
        <v>73.3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データ!AM7</f>
        <v>72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102" t="s">
        <v>57</v>
      </c>
      <c r="CV33" s="102"/>
      <c r="CW33" s="102"/>
      <c r="CX33" s="102"/>
      <c r="CY33" s="102"/>
      <c r="CZ33" s="102"/>
      <c r="DA33" s="102"/>
      <c r="DB33" s="102"/>
      <c r="DC33" s="102"/>
      <c r="DD33" s="85">
        <f>データ!AT7</f>
        <v>62.5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データ!AU7</f>
        <v>64.099999999999994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データ!AV7</f>
        <v>58.9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データ!AW7</f>
        <v>61.7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データ!AX7</f>
        <v>52.1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102" t="s">
        <v>57</v>
      </c>
      <c r="GJ33" s="102"/>
      <c r="GK33" s="102"/>
      <c r="GL33" s="102"/>
      <c r="GM33" s="102"/>
      <c r="GN33" s="102"/>
      <c r="GO33" s="102"/>
      <c r="GP33" s="102"/>
      <c r="GQ33" s="102"/>
      <c r="GR33" s="85">
        <f>データ!BE7</f>
        <v>949.4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データ!BF7</f>
        <v>980.3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データ!BG7</f>
        <v>1147.2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データ!BH7</f>
        <v>1226.8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データ!BI7</f>
        <v>1394.9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102" t="s">
        <v>57</v>
      </c>
      <c r="JX33" s="102"/>
      <c r="JY33" s="102"/>
      <c r="JZ33" s="102"/>
      <c r="KA33" s="102"/>
      <c r="KB33" s="102"/>
      <c r="KC33" s="102"/>
      <c r="KD33" s="102"/>
      <c r="KE33" s="102"/>
      <c r="KF33" s="85">
        <f>データ!BP7</f>
        <v>54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データ!BQ7</f>
        <v>50.5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データ!BR7</f>
        <v>41.9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データ!BS7</f>
        <v>41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データ!BT7</f>
        <v>37.9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11"/>
      <c r="NK33" s="112"/>
      <c r="NL33" s="112"/>
      <c r="NM33" s="112"/>
      <c r="NN33" s="112"/>
      <c r="NO33" s="112"/>
      <c r="NP33" s="112"/>
      <c r="NQ33" s="112"/>
      <c r="NR33" s="112"/>
      <c r="NS33" s="112"/>
      <c r="NT33" s="112"/>
      <c r="NU33" s="112"/>
      <c r="NV33" s="112"/>
      <c r="NW33" s="112"/>
      <c r="NX33" s="113"/>
      <c r="OC33" s="28" t="s">
        <v>58</v>
      </c>
    </row>
    <row r="34" spans="1:393" ht="13.5" customHeight="1" x14ac:dyDescent="0.15">
      <c r="A34" s="2"/>
      <c r="B34" s="25"/>
      <c r="D34" s="5"/>
      <c r="E34" s="5"/>
      <c r="F34" s="5"/>
      <c r="G34" s="102" t="s">
        <v>59</v>
      </c>
      <c r="H34" s="102"/>
      <c r="I34" s="102"/>
      <c r="J34" s="102"/>
      <c r="K34" s="102"/>
      <c r="L34" s="102"/>
      <c r="M34" s="102"/>
      <c r="N34" s="102"/>
      <c r="O34" s="102"/>
      <c r="P34" s="85">
        <f>データ!AN7</f>
        <v>96.7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データ!AO7</f>
        <v>96.6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データ!AP7</f>
        <v>97.2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データ!AQ7</f>
        <v>96.9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データ!AR7</f>
        <v>100.6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102" t="s">
        <v>59</v>
      </c>
      <c r="CV34" s="102"/>
      <c r="CW34" s="102"/>
      <c r="CX34" s="102"/>
      <c r="CY34" s="102"/>
      <c r="CZ34" s="102"/>
      <c r="DA34" s="102"/>
      <c r="DB34" s="102"/>
      <c r="DC34" s="102"/>
      <c r="DD34" s="85">
        <f>データ!AY7</f>
        <v>84.2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データ!AZ7</f>
        <v>83.9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データ!BA7</f>
        <v>84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データ!BB7</f>
        <v>84.3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データ!BC7</f>
        <v>80.7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102" t="s">
        <v>59</v>
      </c>
      <c r="GJ34" s="102"/>
      <c r="GK34" s="102"/>
      <c r="GL34" s="102"/>
      <c r="GM34" s="102"/>
      <c r="GN34" s="102"/>
      <c r="GO34" s="102"/>
      <c r="GP34" s="102"/>
      <c r="GQ34" s="102"/>
      <c r="GR34" s="85">
        <f>データ!BJ7</f>
        <v>119.5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データ!BK7</f>
        <v>116.9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データ!BL7</f>
        <v>117.1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データ!BM7</f>
        <v>120.5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データ!BN7</f>
        <v>124.2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102" t="s">
        <v>59</v>
      </c>
      <c r="JX34" s="102"/>
      <c r="JY34" s="102"/>
      <c r="JZ34" s="102"/>
      <c r="KA34" s="102"/>
      <c r="KB34" s="102"/>
      <c r="KC34" s="102"/>
      <c r="KD34" s="102"/>
      <c r="KE34" s="102"/>
      <c r="KF34" s="85">
        <f>データ!BU7</f>
        <v>69.8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データ!BV7</f>
        <v>69.7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データ!BW7</f>
        <v>70.099999999999994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データ!BX7</f>
        <v>70.400000000000006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データ!BY7</f>
        <v>65.8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14"/>
      <c r="NK34" s="115"/>
      <c r="NL34" s="115"/>
      <c r="NM34" s="115"/>
      <c r="NN34" s="115"/>
      <c r="NO34" s="115"/>
      <c r="NP34" s="115"/>
      <c r="NQ34" s="115"/>
      <c r="NR34" s="115"/>
      <c r="NS34" s="115"/>
      <c r="NT34" s="115"/>
      <c r="NU34" s="115"/>
      <c r="NV34" s="115"/>
      <c r="NW34" s="115"/>
      <c r="NX34" s="116"/>
      <c r="OC34" s="28" t="s">
        <v>60</v>
      </c>
    </row>
    <row r="35" spans="1:393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9" t="s">
        <v>61</v>
      </c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OC35" s="28" t="s">
        <v>62</v>
      </c>
    </row>
    <row r="36" spans="1:393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0"/>
      <c r="NK36" s="110"/>
      <c r="NL36" s="110"/>
      <c r="NM36" s="110"/>
      <c r="NN36" s="110"/>
      <c r="NO36" s="110"/>
      <c r="NP36" s="110"/>
      <c r="NQ36" s="110"/>
      <c r="NR36" s="110"/>
      <c r="NS36" s="110"/>
      <c r="NT36" s="110"/>
      <c r="NU36" s="110"/>
      <c r="NV36" s="110"/>
      <c r="NW36" s="110"/>
      <c r="NX36" s="110"/>
      <c r="OC36" s="28" t="s">
        <v>63</v>
      </c>
    </row>
    <row r="37" spans="1:393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0" t="s">
        <v>64</v>
      </c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2"/>
      <c r="OC37" s="28" t="s">
        <v>65</v>
      </c>
    </row>
    <row r="38" spans="1:393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3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5"/>
      <c r="OC38" s="28" t="s">
        <v>66</v>
      </c>
    </row>
    <row r="39" spans="1:393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61" t="s">
        <v>179</v>
      </c>
      <c r="NK39" s="162"/>
      <c r="NL39" s="162"/>
      <c r="NM39" s="162"/>
      <c r="NN39" s="162"/>
      <c r="NO39" s="162"/>
      <c r="NP39" s="162"/>
      <c r="NQ39" s="162"/>
      <c r="NR39" s="162"/>
      <c r="NS39" s="162"/>
      <c r="NT39" s="162"/>
      <c r="NU39" s="162"/>
      <c r="NV39" s="162"/>
      <c r="NW39" s="162"/>
      <c r="NX39" s="163"/>
      <c r="OC39" s="28" t="s">
        <v>67</v>
      </c>
    </row>
    <row r="40" spans="1:393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61"/>
      <c r="NK40" s="162"/>
      <c r="NL40" s="162"/>
      <c r="NM40" s="162"/>
      <c r="NN40" s="162"/>
      <c r="NO40" s="162"/>
      <c r="NP40" s="162"/>
      <c r="NQ40" s="162"/>
      <c r="NR40" s="162"/>
      <c r="NS40" s="162"/>
      <c r="NT40" s="162"/>
      <c r="NU40" s="162"/>
      <c r="NV40" s="162"/>
      <c r="NW40" s="162"/>
      <c r="NX40" s="163"/>
      <c r="OC40" s="28" t="s">
        <v>68</v>
      </c>
    </row>
    <row r="41" spans="1:393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61"/>
      <c r="NK41" s="162"/>
      <c r="NL41" s="162"/>
      <c r="NM41" s="162"/>
      <c r="NN41" s="162"/>
      <c r="NO41" s="162"/>
      <c r="NP41" s="162"/>
      <c r="NQ41" s="162"/>
      <c r="NR41" s="162"/>
      <c r="NS41" s="162"/>
      <c r="NT41" s="162"/>
      <c r="NU41" s="162"/>
      <c r="NV41" s="162"/>
      <c r="NW41" s="162"/>
      <c r="NX41" s="163"/>
      <c r="OC41" s="28" t="s">
        <v>69</v>
      </c>
    </row>
    <row r="42" spans="1:393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61"/>
      <c r="NK42" s="162"/>
      <c r="NL42" s="162"/>
      <c r="NM42" s="162"/>
      <c r="NN42" s="162"/>
      <c r="NO42" s="162"/>
      <c r="NP42" s="162"/>
      <c r="NQ42" s="162"/>
      <c r="NR42" s="162"/>
      <c r="NS42" s="162"/>
      <c r="NT42" s="162"/>
      <c r="NU42" s="162"/>
      <c r="NV42" s="162"/>
      <c r="NW42" s="162"/>
      <c r="NX42" s="163"/>
      <c r="OC42" s="28" t="s">
        <v>70</v>
      </c>
    </row>
    <row r="43" spans="1:393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61"/>
      <c r="NK43" s="162"/>
      <c r="NL43" s="162"/>
      <c r="NM43" s="162"/>
      <c r="NN43" s="162"/>
      <c r="NO43" s="162"/>
      <c r="NP43" s="162"/>
      <c r="NQ43" s="162"/>
      <c r="NR43" s="162"/>
      <c r="NS43" s="162"/>
      <c r="NT43" s="162"/>
      <c r="NU43" s="162"/>
      <c r="NV43" s="162"/>
      <c r="NW43" s="162"/>
      <c r="NX43" s="163"/>
      <c r="OC43" s="28" t="s">
        <v>71</v>
      </c>
    </row>
    <row r="44" spans="1:393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61"/>
      <c r="NK44" s="162"/>
      <c r="NL44" s="162"/>
      <c r="NM44" s="162"/>
      <c r="NN44" s="162"/>
      <c r="NO44" s="162"/>
      <c r="NP44" s="162"/>
      <c r="NQ44" s="162"/>
      <c r="NR44" s="162"/>
      <c r="NS44" s="162"/>
      <c r="NT44" s="162"/>
      <c r="NU44" s="162"/>
      <c r="NV44" s="162"/>
      <c r="NW44" s="162"/>
      <c r="NX44" s="163"/>
      <c r="OC44" s="28" t="s">
        <v>72</v>
      </c>
    </row>
    <row r="45" spans="1:393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61"/>
      <c r="NK45" s="162"/>
      <c r="NL45" s="162"/>
      <c r="NM45" s="162"/>
      <c r="NN45" s="162"/>
      <c r="NO45" s="162"/>
      <c r="NP45" s="162"/>
      <c r="NQ45" s="162"/>
      <c r="NR45" s="162"/>
      <c r="NS45" s="162"/>
      <c r="NT45" s="162"/>
      <c r="NU45" s="162"/>
      <c r="NV45" s="162"/>
      <c r="NW45" s="162"/>
      <c r="NX45" s="163"/>
      <c r="OC45" s="28" t="s">
        <v>73</v>
      </c>
    </row>
    <row r="46" spans="1:393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61"/>
      <c r="NK46" s="162"/>
      <c r="NL46" s="162"/>
      <c r="NM46" s="162"/>
      <c r="NN46" s="162"/>
      <c r="NO46" s="162"/>
      <c r="NP46" s="162"/>
      <c r="NQ46" s="162"/>
      <c r="NR46" s="162"/>
      <c r="NS46" s="162"/>
      <c r="NT46" s="162"/>
      <c r="NU46" s="162"/>
      <c r="NV46" s="162"/>
      <c r="NW46" s="162"/>
      <c r="NX46" s="163"/>
      <c r="OC46" s="28" t="s">
        <v>74</v>
      </c>
    </row>
    <row r="47" spans="1:393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61"/>
      <c r="NK47" s="162"/>
      <c r="NL47" s="162"/>
      <c r="NM47" s="162"/>
      <c r="NN47" s="162"/>
      <c r="NO47" s="162"/>
      <c r="NP47" s="162"/>
      <c r="NQ47" s="162"/>
      <c r="NR47" s="162"/>
      <c r="NS47" s="162"/>
      <c r="NT47" s="162"/>
      <c r="NU47" s="162"/>
      <c r="NV47" s="162"/>
      <c r="NW47" s="162"/>
      <c r="NX47" s="163"/>
      <c r="OC47" s="28" t="s">
        <v>75</v>
      </c>
    </row>
    <row r="48" spans="1:393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61"/>
      <c r="NK48" s="162"/>
      <c r="NL48" s="162"/>
      <c r="NM48" s="162"/>
      <c r="NN48" s="162"/>
      <c r="NO48" s="162"/>
      <c r="NP48" s="162"/>
      <c r="NQ48" s="162"/>
      <c r="NR48" s="162"/>
      <c r="NS48" s="162"/>
      <c r="NT48" s="162"/>
      <c r="NU48" s="162"/>
      <c r="NV48" s="162"/>
      <c r="NW48" s="162"/>
      <c r="NX48" s="163"/>
      <c r="OC48" s="28" t="s">
        <v>76</v>
      </c>
    </row>
    <row r="49" spans="1:393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61"/>
      <c r="NK49" s="162"/>
      <c r="NL49" s="162"/>
      <c r="NM49" s="162"/>
      <c r="NN49" s="162"/>
      <c r="NO49" s="162"/>
      <c r="NP49" s="162"/>
      <c r="NQ49" s="162"/>
      <c r="NR49" s="162"/>
      <c r="NS49" s="162"/>
      <c r="NT49" s="162"/>
      <c r="NU49" s="162"/>
      <c r="NV49" s="162"/>
      <c r="NW49" s="162"/>
      <c r="NX49" s="163"/>
      <c r="OC49" s="28" t="s">
        <v>77</v>
      </c>
    </row>
    <row r="50" spans="1:393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61"/>
      <c r="NK50" s="162"/>
      <c r="NL50" s="162"/>
      <c r="NM50" s="162"/>
      <c r="NN50" s="162"/>
      <c r="NO50" s="162"/>
      <c r="NP50" s="162"/>
      <c r="NQ50" s="162"/>
      <c r="NR50" s="162"/>
      <c r="NS50" s="162"/>
      <c r="NT50" s="162"/>
      <c r="NU50" s="162"/>
      <c r="NV50" s="162"/>
      <c r="NW50" s="162"/>
      <c r="NX50" s="163"/>
      <c r="OC50" s="28" t="s">
        <v>78</v>
      </c>
    </row>
    <row r="51" spans="1:393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64"/>
      <c r="NK51" s="165"/>
      <c r="NL51" s="165"/>
      <c r="NM51" s="165"/>
      <c r="NN51" s="165"/>
      <c r="NO51" s="165"/>
      <c r="NP51" s="165"/>
      <c r="NQ51" s="165"/>
      <c r="NR51" s="165"/>
      <c r="NS51" s="165"/>
      <c r="NT51" s="165"/>
      <c r="NU51" s="165"/>
      <c r="NV51" s="165"/>
      <c r="NW51" s="165"/>
      <c r="NX51" s="166"/>
      <c r="OC51" s="28" t="s">
        <v>79</v>
      </c>
    </row>
    <row r="52" spans="1:393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0" t="s">
        <v>80</v>
      </c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1"/>
      <c r="NX52" s="92"/>
      <c r="OC52" s="28" t="s">
        <v>81</v>
      </c>
    </row>
    <row r="53" spans="1:393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3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5"/>
      <c r="OC53" s="28" t="s">
        <v>82</v>
      </c>
    </row>
    <row r="54" spans="1:393" ht="13.5" customHeight="1" x14ac:dyDescent="0.15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6" t="str">
        <f>データ!$B$11</f>
        <v>H28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8"/>
      <c r="AE54" s="106" t="str">
        <f>データ!$C$11</f>
        <v>H29</v>
      </c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8"/>
      <c r="AT54" s="106" t="str">
        <f>データ!$D$11</f>
        <v>H30</v>
      </c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8"/>
      <c r="BI54" s="106" t="str">
        <f>データ!$E$11</f>
        <v>R01</v>
      </c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8"/>
      <c r="BX54" s="106" t="str">
        <f>データ!$F$11</f>
        <v>R02</v>
      </c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8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6" t="str">
        <f>データ!$B$11</f>
        <v>H28</v>
      </c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8"/>
      <c r="DS54" s="106" t="str">
        <f>データ!$C$11</f>
        <v>H29</v>
      </c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8"/>
      <c r="EH54" s="106" t="str">
        <f>データ!$D$11</f>
        <v>H30</v>
      </c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8"/>
      <c r="EW54" s="106" t="str">
        <f>データ!$E$11</f>
        <v>R01</v>
      </c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8"/>
      <c r="FL54" s="106" t="str">
        <f>データ!$F$11</f>
        <v>R02</v>
      </c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8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6" t="str">
        <f>データ!$B$11</f>
        <v>H28</v>
      </c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8"/>
      <c r="HG54" s="106" t="str">
        <f>データ!$C$11</f>
        <v>H29</v>
      </c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8"/>
      <c r="HV54" s="106" t="str">
        <f>データ!$D$11</f>
        <v>H30</v>
      </c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8"/>
      <c r="IK54" s="106" t="str">
        <f>データ!$E$11</f>
        <v>R01</v>
      </c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8"/>
      <c r="IZ54" s="106" t="str">
        <f>データ!$F$11</f>
        <v>R02</v>
      </c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8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6" t="str">
        <f>データ!$B$11</f>
        <v>H28</v>
      </c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8"/>
      <c r="KU54" s="106" t="str">
        <f>データ!$C$11</f>
        <v>H29</v>
      </c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8"/>
      <c r="LJ54" s="106" t="str">
        <f>データ!$D$11</f>
        <v>H30</v>
      </c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8"/>
      <c r="LY54" s="106" t="str">
        <f>データ!$E$11</f>
        <v>R01</v>
      </c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8"/>
      <c r="MN54" s="106" t="str">
        <f>データ!$F$11</f>
        <v>R02</v>
      </c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8"/>
      <c r="NC54" s="5"/>
      <c r="ND54" s="5"/>
      <c r="NE54" s="5"/>
      <c r="NF54" s="5"/>
      <c r="NG54" s="5"/>
      <c r="NH54" s="27"/>
      <c r="NI54" s="2"/>
      <c r="NJ54" s="111" t="s">
        <v>177</v>
      </c>
      <c r="NK54" s="112"/>
      <c r="NL54" s="112"/>
      <c r="NM54" s="112"/>
      <c r="NN54" s="112"/>
      <c r="NO54" s="112"/>
      <c r="NP54" s="112"/>
      <c r="NQ54" s="112"/>
      <c r="NR54" s="112"/>
      <c r="NS54" s="112"/>
      <c r="NT54" s="112"/>
      <c r="NU54" s="112"/>
      <c r="NV54" s="112"/>
      <c r="NW54" s="112"/>
      <c r="NX54" s="113"/>
    </row>
    <row r="55" spans="1:393" ht="13.5" customHeight="1" x14ac:dyDescent="0.15">
      <c r="A55" s="2"/>
      <c r="B55" s="25"/>
      <c r="C55" s="5"/>
      <c r="D55" s="5"/>
      <c r="E55" s="5"/>
      <c r="F55" s="5"/>
      <c r="G55" s="102" t="s">
        <v>57</v>
      </c>
      <c r="H55" s="102"/>
      <c r="I55" s="102"/>
      <c r="J55" s="102"/>
      <c r="K55" s="102"/>
      <c r="L55" s="102"/>
      <c r="M55" s="102"/>
      <c r="N55" s="102"/>
      <c r="O55" s="102"/>
      <c r="P55" s="103">
        <f>データ!CA7</f>
        <v>26391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データ!CB7</f>
        <v>28501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データ!CC7</f>
        <v>29123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データ!CD7</f>
        <v>31154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データ!CE7</f>
        <v>33267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5"/>
      <c r="CP55" s="5"/>
      <c r="CQ55" s="5"/>
      <c r="CR55" s="5"/>
      <c r="CS55" s="5"/>
      <c r="CT55" s="5"/>
      <c r="CU55" s="102" t="s">
        <v>57</v>
      </c>
      <c r="CV55" s="102"/>
      <c r="CW55" s="102"/>
      <c r="CX55" s="102"/>
      <c r="CY55" s="102"/>
      <c r="CZ55" s="102"/>
      <c r="DA55" s="102"/>
      <c r="DB55" s="102"/>
      <c r="DC55" s="102"/>
      <c r="DD55" s="103">
        <f>データ!CL7</f>
        <v>11325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データ!CM7</f>
        <v>11044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データ!CN7</f>
        <v>10935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データ!CO7</f>
        <v>11203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データ!CP7</f>
        <v>9986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5"/>
      <c r="GB55" s="5"/>
      <c r="GC55" s="5"/>
      <c r="GD55" s="5"/>
      <c r="GE55" s="5"/>
      <c r="GF55" s="5"/>
      <c r="GG55" s="5"/>
      <c r="GH55" s="5"/>
      <c r="GI55" s="102" t="s">
        <v>57</v>
      </c>
      <c r="GJ55" s="102"/>
      <c r="GK55" s="102"/>
      <c r="GL55" s="102"/>
      <c r="GM55" s="102"/>
      <c r="GN55" s="102"/>
      <c r="GO55" s="102"/>
      <c r="GP55" s="102"/>
      <c r="GQ55" s="102"/>
      <c r="GR55" s="85">
        <f>データ!CW7</f>
        <v>102.6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データ!CX7</f>
        <v>101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データ!CY7</f>
        <v>112.9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データ!CZ7</f>
        <v>105.7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データ!DA7</f>
        <v>111.8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102" t="s">
        <v>57</v>
      </c>
      <c r="JX55" s="102"/>
      <c r="JY55" s="102"/>
      <c r="JZ55" s="102"/>
      <c r="KA55" s="102"/>
      <c r="KB55" s="102"/>
      <c r="KC55" s="102"/>
      <c r="KD55" s="102"/>
      <c r="KE55" s="102"/>
      <c r="KF55" s="85">
        <f>データ!DH7</f>
        <v>26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データ!DI7</f>
        <v>25.3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データ!DJ7</f>
        <v>25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データ!DK7</f>
        <v>23.1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データ!DL7</f>
        <v>18.2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11"/>
      <c r="NK55" s="112"/>
      <c r="NL55" s="112"/>
      <c r="NM55" s="112"/>
      <c r="NN55" s="112"/>
      <c r="NO55" s="112"/>
      <c r="NP55" s="112"/>
      <c r="NQ55" s="112"/>
      <c r="NR55" s="112"/>
      <c r="NS55" s="112"/>
      <c r="NT55" s="112"/>
      <c r="NU55" s="112"/>
      <c r="NV55" s="112"/>
      <c r="NW55" s="112"/>
      <c r="NX55" s="113"/>
    </row>
    <row r="56" spans="1:393" ht="13.5" customHeight="1" x14ac:dyDescent="0.15">
      <c r="A56" s="2"/>
      <c r="B56" s="25"/>
      <c r="C56" s="5"/>
      <c r="D56" s="5"/>
      <c r="E56" s="5"/>
      <c r="F56" s="5"/>
      <c r="G56" s="102" t="s">
        <v>59</v>
      </c>
      <c r="H56" s="102"/>
      <c r="I56" s="102"/>
      <c r="J56" s="102"/>
      <c r="K56" s="102"/>
      <c r="L56" s="102"/>
      <c r="M56" s="102"/>
      <c r="N56" s="102"/>
      <c r="O56" s="102"/>
      <c r="P56" s="103">
        <f>データ!CF7</f>
        <v>33492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データ!CG7</f>
        <v>34136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データ!CH7</f>
        <v>34924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データ!CI7</f>
        <v>35788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データ!CJ7</f>
        <v>37855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5"/>
      <c r="CP56" s="5"/>
      <c r="CQ56" s="5"/>
      <c r="CR56" s="5"/>
      <c r="CS56" s="5"/>
      <c r="CT56" s="5"/>
      <c r="CU56" s="102" t="s">
        <v>59</v>
      </c>
      <c r="CV56" s="102"/>
      <c r="CW56" s="102"/>
      <c r="CX56" s="102"/>
      <c r="CY56" s="102"/>
      <c r="CZ56" s="102"/>
      <c r="DA56" s="102"/>
      <c r="DB56" s="102"/>
      <c r="DC56" s="102"/>
      <c r="DD56" s="103">
        <f>データ!CQ7</f>
        <v>9976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データ!CR7</f>
        <v>10130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データ!CS7</f>
        <v>10244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データ!CT7</f>
        <v>10602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データ!CU7</f>
        <v>11234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5"/>
      <c r="GB56" s="5"/>
      <c r="GC56" s="5"/>
      <c r="GD56" s="5"/>
      <c r="GE56" s="5"/>
      <c r="GF56" s="5"/>
      <c r="GG56" s="5"/>
      <c r="GH56" s="5"/>
      <c r="GI56" s="102" t="s">
        <v>59</v>
      </c>
      <c r="GJ56" s="102"/>
      <c r="GK56" s="102"/>
      <c r="GL56" s="102"/>
      <c r="GM56" s="102"/>
      <c r="GN56" s="102"/>
      <c r="GO56" s="102"/>
      <c r="GP56" s="102"/>
      <c r="GQ56" s="102"/>
      <c r="GR56" s="85">
        <f>データ!DB7</f>
        <v>63.4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データ!DC7</f>
        <v>63.4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データ!DD7</f>
        <v>63.7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データ!DE7</f>
        <v>63.3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データ!DF7</f>
        <v>68.5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102" t="s">
        <v>59</v>
      </c>
      <c r="JX56" s="102"/>
      <c r="JY56" s="102"/>
      <c r="JZ56" s="102"/>
      <c r="KA56" s="102"/>
      <c r="KB56" s="102"/>
      <c r="KC56" s="102"/>
      <c r="KD56" s="102"/>
      <c r="KE56" s="102"/>
      <c r="KF56" s="85">
        <f>データ!DM7</f>
        <v>18.7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データ!DN7</f>
        <v>18.3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データ!DO7</f>
        <v>17.7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データ!DP7</f>
        <v>17.5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データ!DQ7</f>
        <v>17.5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11"/>
      <c r="NK56" s="112"/>
      <c r="NL56" s="112"/>
      <c r="NM56" s="112"/>
      <c r="NN56" s="112"/>
      <c r="NO56" s="112"/>
      <c r="NP56" s="112"/>
      <c r="NQ56" s="112"/>
      <c r="NR56" s="112"/>
      <c r="NS56" s="112"/>
      <c r="NT56" s="112"/>
      <c r="NU56" s="112"/>
      <c r="NV56" s="112"/>
      <c r="NW56" s="112"/>
      <c r="NX56" s="113"/>
    </row>
    <row r="57" spans="1:393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1"/>
      <c r="NK57" s="112"/>
      <c r="NL57" s="112"/>
      <c r="NM57" s="112"/>
      <c r="NN57" s="112"/>
      <c r="NO57" s="112"/>
      <c r="NP57" s="112"/>
      <c r="NQ57" s="112"/>
      <c r="NR57" s="112"/>
      <c r="NS57" s="112"/>
      <c r="NT57" s="112"/>
      <c r="NU57" s="112"/>
      <c r="NV57" s="112"/>
      <c r="NW57" s="112"/>
      <c r="NX57" s="113"/>
    </row>
    <row r="58" spans="1:393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1"/>
      <c r="NK58" s="112"/>
      <c r="NL58" s="112"/>
      <c r="NM58" s="112"/>
      <c r="NN58" s="112"/>
      <c r="NO58" s="112"/>
      <c r="NP58" s="112"/>
      <c r="NQ58" s="112"/>
      <c r="NR58" s="112"/>
      <c r="NS58" s="112"/>
      <c r="NT58" s="112"/>
      <c r="NU58" s="112"/>
      <c r="NV58" s="112"/>
      <c r="NW58" s="112"/>
      <c r="NX58" s="113"/>
    </row>
    <row r="59" spans="1:393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1"/>
      <c r="NK59" s="112"/>
      <c r="NL59" s="112"/>
      <c r="NM59" s="112"/>
      <c r="NN59" s="112"/>
      <c r="NO59" s="112"/>
      <c r="NP59" s="112"/>
      <c r="NQ59" s="112"/>
      <c r="NR59" s="112"/>
      <c r="NS59" s="112"/>
      <c r="NT59" s="112"/>
      <c r="NU59" s="112"/>
      <c r="NV59" s="112"/>
      <c r="NW59" s="112"/>
      <c r="NX59" s="113"/>
    </row>
    <row r="60" spans="1:393" ht="13.5" customHeight="1" x14ac:dyDescent="0.15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1"/>
      <c r="NK60" s="112"/>
      <c r="NL60" s="112"/>
      <c r="NM60" s="112"/>
      <c r="NN60" s="112"/>
      <c r="NO60" s="112"/>
      <c r="NP60" s="112"/>
      <c r="NQ60" s="112"/>
      <c r="NR60" s="112"/>
      <c r="NS60" s="112"/>
      <c r="NT60" s="112"/>
      <c r="NU60" s="112"/>
      <c r="NV60" s="112"/>
      <c r="NW60" s="112"/>
      <c r="NX60" s="113"/>
    </row>
    <row r="61" spans="1:393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1"/>
      <c r="NK61" s="112"/>
      <c r="NL61" s="112"/>
      <c r="NM61" s="112"/>
      <c r="NN61" s="112"/>
      <c r="NO61" s="112"/>
      <c r="NP61" s="112"/>
      <c r="NQ61" s="112"/>
      <c r="NR61" s="112"/>
      <c r="NS61" s="112"/>
      <c r="NT61" s="112"/>
      <c r="NU61" s="112"/>
      <c r="NV61" s="112"/>
      <c r="NW61" s="112"/>
      <c r="NX61" s="113"/>
    </row>
    <row r="62" spans="1:393" ht="13.5" customHeight="1" x14ac:dyDescent="0.15">
      <c r="A62" s="27"/>
      <c r="B62" s="22"/>
      <c r="C62" s="23"/>
      <c r="D62" s="23"/>
      <c r="E62" s="23"/>
      <c r="F62" s="88" t="s">
        <v>83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11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3"/>
    </row>
    <row r="63" spans="1:393" ht="13.5" customHeight="1" x14ac:dyDescent="0.15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11"/>
      <c r="NK63" s="112"/>
      <c r="NL63" s="112"/>
      <c r="NM63" s="112"/>
      <c r="NN63" s="112"/>
      <c r="NO63" s="112"/>
      <c r="NP63" s="112"/>
      <c r="NQ63" s="112"/>
      <c r="NR63" s="112"/>
      <c r="NS63" s="112"/>
      <c r="NT63" s="112"/>
      <c r="NU63" s="112"/>
      <c r="NV63" s="112"/>
      <c r="NW63" s="112"/>
      <c r="NX63" s="113"/>
    </row>
    <row r="64" spans="1:393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1"/>
      <c r="NK64" s="112"/>
      <c r="NL64" s="112"/>
      <c r="NM64" s="112"/>
      <c r="NN64" s="112"/>
      <c r="NO64" s="112"/>
      <c r="NP64" s="112"/>
      <c r="NQ64" s="112"/>
      <c r="NR64" s="112"/>
      <c r="NS64" s="112"/>
      <c r="NT64" s="112"/>
      <c r="NU64" s="112"/>
      <c r="NV64" s="112"/>
      <c r="NW64" s="112"/>
      <c r="NX64" s="113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1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3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1"/>
      <c r="NK66" s="112"/>
      <c r="NL66" s="112"/>
      <c r="NM66" s="112"/>
      <c r="NN66" s="112"/>
      <c r="NO66" s="112"/>
      <c r="NP66" s="112"/>
      <c r="NQ66" s="112"/>
      <c r="NR66" s="112"/>
      <c r="NS66" s="112"/>
      <c r="NT66" s="112"/>
      <c r="NU66" s="112"/>
      <c r="NV66" s="112"/>
      <c r="NW66" s="112"/>
      <c r="NX66" s="113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4"/>
      <c r="NK67" s="115"/>
      <c r="NL67" s="115"/>
      <c r="NM67" s="115"/>
      <c r="NN67" s="115"/>
      <c r="NO67" s="115"/>
      <c r="NP67" s="115"/>
      <c r="NQ67" s="115"/>
      <c r="NR67" s="115"/>
      <c r="NS67" s="115"/>
      <c r="NT67" s="115"/>
      <c r="NU67" s="115"/>
      <c r="NV67" s="115"/>
      <c r="NW67" s="115"/>
      <c r="NX67" s="116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84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96" t="s">
        <v>178</v>
      </c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8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96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8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96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8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6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8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6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8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6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8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6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8"/>
    </row>
    <row r="77" spans="1:388" ht="13.5" customHeight="1" x14ac:dyDescent="0.15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6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8"/>
    </row>
    <row r="78" spans="1:388" ht="13.5" customHeight="1" x14ac:dyDescent="0.15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H28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H29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H30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R01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R02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H28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H29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H30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R01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R02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H28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H29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H30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R01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R02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96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8"/>
    </row>
    <row r="79" spans="1:388" ht="13.5" customHeight="1" x14ac:dyDescent="0.15">
      <c r="A79" s="2"/>
      <c r="B79" s="25"/>
      <c r="C79" s="5"/>
      <c r="D79" s="5"/>
      <c r="E79" s="5"/>
      <c r="F79" s="5"/>
      <c r="G79" s="36"/>
      <c r="H79" s="36"/>
      <c r="I79" s="40"/>
      <c r="J79" s="81" t="s">
        <v>57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データ!DS7</f>
        <v>78.099999999999994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データ!DT7</f>
        <v>80.400000000000006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データ!DU7</f>
        <v>83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データ!DV7</f>
        <v>21.5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データ!DW7</f>
        <v>25.6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57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データ!ED7</f>
        <v>75.2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データ!EE7</f>
        <v>79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データ!EF7</f>
        <v>84.5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データ!EG7</f>
        <v>26.2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データ!EH7</f>
        <v>37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57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データ!EO7</f>
        <v>16952089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データ!EP7</f>
        <v>16750039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データ!EQ7</f>
        <v>16737406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データ!ER7</f>
        <v>59219756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データ!ES7</f>
        <v>59213946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96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8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0"/>
      <c r="J80" s="81" t="s">
        <v>59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データ!DX7</f>
        <v>52.5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データ!DY7</f>
        <v>53.5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データ!DZ7</f>
        <v>54.1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データ!EA7</f>
        <v>54.6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データ!EB7</f>
        <v>56.9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59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データ!EI7</f>
        <v>69.7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データ!EJ7</f>
        <v>71.3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データ!EK7</f>
        <v>71.400000000000006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データ!EL7</f>
        <v>71.7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データ!EM7</f>
        <v>72.900000000000006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59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データ!ET7</f>
        <v>37752628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データ!EU7</f>
        <v>39094598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データ!EV7</f>
        <v>40683727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データ!EW7</f>
        <v>41891213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データ!EX7</f>
        <v>42806727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96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8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96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8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6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8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6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8"/>
    </row>
    <row r="84" spans="1:388" ht="13.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99"/>
      <c r="NK84" s="100"/>
      <c r="NL84" s="100"/>
      <c r="NM84" s="100"/>
      <c r="NN84" s="100"/>
      <c r="NO84" s="100"/>
      <c r="NP84" s="100"/>
      <c r="NQ84" s="100"/>
      <c r="NR84" s="100"/>
      <c r="NS84" s="100"/>
      <c r="NT84" s="100"/>
      <c r="NU84" s="100"/>
      <c r="NV84" s="100"/>
      <c r="NW84" s="100"/>
      <c r="NX84" s="101"/>
    </row>
    <row r="85" spans="1:388" x14ac:dyDescent="0.15">
      <c r="B85" t="s">
        <v>85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86</v>
      </c>
      <c r="C89" s="45" t="s">
        <v>87</v>
      </c>
      <c r="D89" s="45" t="s">
        <v>88</v>
      </c>
      <c r="E89" s="45" t="s">
        <v>89</v>
      </c>
      <c r="F89" s="45" t="s">
        <v>90</v>
      </c>
      <c r="G89" s="45" t="s">
        <v>91</v>
      </c>
      <c r="H89" s="45" t="s">
        <v>92</v>
      </c>
      <c r="I89" s="45" t="s">
        <v>93</v>
      </c>
      <c r="J89" s="45" t="s">
        <v>94</v>
      </c>
      <c r="K89" s="45" t="s">
        <v>95</v>
      </c>
      <c r="L89" s="45" t="s">
        <v>96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データ!AS6</f>
        <v>【102.5】</v>
      </c>
      <c r="C90" s="45" t="str">
        <f>データ!BD6</f>
        <v>【84.7】</v>
      </c>
      <c r="D90" s="45" t="str">
        <f>データ!BO6</f>
        <v>【69.3】</v>
      </c>
      <c r="E90" s="45" t="str">
        <f>データ!BZ6</f>
        <v>【67.2】</v>
      </c>
      <c r="F90" s="45" t="str">
        <f>データ!CK6</f>
        <v>【56,733】</v>
      </c>
      <c r="G90" s="45" t="str">
        <f>データ!CV6</f>
        <v>【16,778】</v>
      </c>
      <c r="H90" s="45" t="str">
        <f>データ!DG6</f>
        <v>【58.8】</v>
      </c>
      <c r="I90" s="45" t="str">
        <f>データ!DR6</f>
        <v>【24.8】</v>
      </c>
      <c r="J90" s="45" t="str">
        <f>データ!EC6</f>
        <v>【54.8】</v>
      </c>
      <c r="K90" s="45" t="str">
        <f>データ!EN6</f>
        <v>【70.3】</v>
      </c>
      <c r="L90" s="45" t="str">
        <f>データ!EY6</f>
        <v>【49,168,683】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ATiB7kVOfk+hFnlCuWEpPIbizcfz7gd5znCvF5r1rqsSLfcvgZqjsXwWhpiJHv5hOBArj0MrpJwkAETYACOzfA==" saltValue="hUX5f+DAY3pw2DNW7GciSQ==" spinCount="100000" sheet="1" objects="1" scenarios="1" formatCells="0" formatColumns="0" formatRows="0"/>
  <mergeCells count="263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J18:NL19 NO18:NQ19 NT18:NV19">
      <formula1>$OC$18:$OC$53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 x14ac:dyDescent="0.15">
      <c r="A1" t="s">
        <v>97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>
        <v>1</v>
      </c>
      <c r="AS1" s="47"/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>
        <v>1</v>
      </c>
      <c r="BD1" s="47"/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>
        <v>1</v>
      </c>
      <c r="BO1" s="47"/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>
        <v>1</v>
      </c>
      <c r="BZ1" s="47"/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>
        <v>1</v>
      </c>
      <c r="CK1" s="47"/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>
        <v>1</v>
      </c>
      <c r="CV1" s="47"/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>
        <v>1</v>
      </c>
      <c r="DG1" s="47"/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>
        <v>1</v>
      </c>
      <c r="DR1" s="47"/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>
        <v>1</v>
      </c>
      <c r="EC1" s="47"/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>
        <v>1</v>
      </c>
      <c r="EN1" s="47"/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>
        <v>1</v>
      </c>
      <c r="EY1" s="47"/>
    </row>
    <row r="2" spans="1:155" x14ac:dyDescent="0.15">
      <c r="A2" s="48" t="s">
        <v>98</v>
      </c>
      <c r="B2" s="48">
        <f>COLUMN()-1</f>
        <v>1</v>
      </c>
      <c r="C2" s="48">
        <f t="shared" ref="C2:EN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si="0"/>
        <v>143</v>
      </c>
      <c r="EO2" s="48">
        <f t="shared" ref="EO2:EY2" si="1">COLUMN()-1</f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  <c r="EY2" s="48">
        <f t="shared" si="1"/>
        <v>154</v>
      </c>
    </row>
    <row r="3" spans="1:155" ht="13.15" customHeight="1" x14ac:dyDescent="0.15">
      <c r="A3" s="48" t="s">
        <v>99</v>
      </c>
      <c r="B3" s="49" t="s">
        <v>100</v>
      </c>
      <c r="C3" s="49" t="s">
        <v>101</v>
      </c>
      <c r="D3" s="49" t="s">
        <v>102</v>
      </c>
      <c r="E3" s="49" t="s">
        <v>103</v>
      </c>
      <c r="F3" s="49" t="s">
        <v>104</v>
      </c>
      <c r="G3" s="49" t="s">
        <v>105</v>
      </c>
      <c r="H3" s="50" t="s">
        <v>106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 t="s">
        <v>107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5"/>
      <c r="DS3" s="52" t="s">
        <v>108</v>
      </c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6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7"/>
    </row>
    <row r="4" spans="1:155" ht="13.5" customHeight="1" x14ac:dyDescent="0.15">
      <c r="A4" s="48" t="s">
        <v>109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54" t="s">
        <v>110</v>
      </c>
      <c r="AJ4" s="155"/>
      <c r="AK4" s="155"/>
      <c r="AL4" s="155"/>
      <c r="AM4" s="155"/>
      <c r="AN4" s="155"/>
      <c r="AO4" s="155"/>
      <c r="AP4" s="155"/>
      <c r="AQ4" s="155"/>
      <c r="AR4" s="155"/>
      <c r="AS4" s="156"/>
      <c r="AT4" s="157" t="s">
        <v>111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7" t="s">
        <v>112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4" t="s">
        <v>113</v>
      </c>
      <c r="BQ4" s="155"/>
      <c r="BR4" s="155"/>
      <c r="BS4" s="155"/>
      <c r="BT4" s="155"/>
      <c r="BU4" s="155"/>
      <c r="BV4" s="155"/>
      <c r="BW4" s="155"/>
      <c r="BX4" s="155"/>
      <c r="BY4" s="155"/>
      <c r="BZ4" s="156"/>
      <c r="CA4" s="153" t="s">
        <v>114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7" t="s">
        <v>115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116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117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4" t="s">
        <v>118</v>
      </c>
      <c r="DT4" s="155"/>
      <c r="DU4" s="155"/>
      <c r="DV4" s="155"/>
      <c r="DW4" s="155"/>
      <c r="DX4" s="155"/>
      <c r="DY4" s="155"/>
      <c r="DZ4" s="155"/>
      <c r="EA4" s="155"/>
      <c r="EB4" s="155"/>
      <c r="EC4" s="156"/>
      <c r="ED4" s="153" t="s">
        <v>119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 t="s">
        <v>120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</row>
    <row r="5" spans="1:155" x14ac:dyDescent="0.15">
      <c r="A5" s="48" t="s">
        <v>121</v>
      </c>
      <c r="B5" s="61"/>
      <c r="C5" s="61"/>
      <c r="D5" s="61"/>
      <c r="E5" s="61"/>
      <c r="F5" s="61"/>
      <c r="G5" s="61"/>
      <c r="H5" s="62" t="s">
        <v>122</v>
      </c>
      <c r="I5" s="62" t="s">
        <v>123</v>
      </c>
      <c r="J5" s="62" t="s">
        <v>124</v>
      </c>
      <c r="K5" s="62" t="s">
        <v>1</v>
      </c>
      <c r="L5" s="62" t="s">
        <v>2</v>
      </c>
      <c r="M5" s="62" t="s">
        <v>3</v>
      </c>
      <c r="N5" s="62" t="s">
        <v>125</v>
      </c>
      <c r="O5" s="62" t="s">
        <v>5</v>
      </c>
      <c r="P5" s="62" t="s">
        <v>126</v>
      </c>
      <c r="Q5" s="62" t="s">
        <v>127</v>
      </c>
      <c r="R5" s="62" t="s">
        <v>128</v>
      </c>
      <c r="S5" s="62" t="s">
        <v>129</v>
      </c>
      <c r="T5" s="62" t="s">
        <v>130</v>
      </c>
      <c r="U5" s="62" t="s">
        <v>131</v>
      </c>
      <c r="V5" s="62" t="s">
        <v>132</v>
      </c>
      <c r="W5" s="62" t="s">
        <v>133</v>
      </c>
      <c r="X5" s="62" t="s">
        <v>134</v>
      </c>
      <c r="Y5" s="62" t="s">
        <v>135</v>
      </c>
      <c r="Z5" s="62" t="s">
        <v>136</v>
      </c>
      <c r="AA5" s="62" t="s">
        <v>137</v>
      </c>
      <c r="AB5" s="62" t="s">
        <v>138</v>
      </c>
      <c r="AC5" s="62" t="s">
        <v>139</v>
      </c>
      <c r="AD5" s="62" t="s">
        <v>140</v>
      </c>
      <c r="AE5" s="62" t="s">
        <v>141</v>
      </c>
      <c r="AF5" s="62" t="s">
        <v>142</v>
      </c>
      <c r="AG5" s="62" t="s">
        <v>143</v>
      </c>
      <c r="AH5" s="62" t="s">
        <v>144</v>
      </c>
      <c r="AI5" s="62" t="s">
        <v>145</v>
      </c>
      <c r="AJ5" s="62" t="s">
        <v>146</v>
      </c>
      <c r="AK5" s="62" t="s">
        <v>147</v>
      </c>
      <c r="AL5" s="62" t="s">
        <v>148</v>
      </c>
      <c r="AM5" s="62" t="s">
        <v>149</v>
      </c>
      <c r="AN5" s="62" t="s">
        <v>150</v>
      </c>
      <c r="AO5" s="62" t="s">
        <v>151</v>
      </c>
      <c r="AP5" s="62" t="s">
        <v>152</v>
      </c>
      <c r="AQ5" s="62" t="s">
        <v>153</v>
      </c>
      <c r="AR5" s="62" t="s">
        <v>154</v>
      </c>
      <c r="AS5" s="62" t="s">
        <v>155</v>
      </c>
      <c r="AT5" s="62" t="s">
        <v>145</v>
      </c>
      <c r="AU5" s="62" t="s">
        <v>146</v>
      </c>
      <c r="AV5" s="62" t="s">
        <v>147</v>
      </c>
      <c r="AW5" s="62" t="s">
        <v>148</v>
      </c>
      <c r="AX5" s="62" t="s">
        <v>149</v>
      </c>
      <c r="AY5" s="62" t="s">
        <v>150</v>
      </c>
      <c r="AZ5" s="62" t="s">
        <v>151</v>
      </c>
      <c r="BA5" s="62" t="s">
        <v>152</v>
      </c>
      <c r="BB5" s="62" t="s">
        <v>153</v>
      </c>
      <c r="BC5" s="62" t="s">
        <v>154</v>
      </c>
      <c r="BD5" s="62" t="s">
        <v>155</v>
      </c>
      <c r="BE5" s="62" t="s">
        <v>145</v>
      </c>
      <c r="BF5" s="62" t="s">
        <v>146</v>
      </c>
      <c r="BG5" s="62" t="s">
        <v>147</v>
      </c>
      <c r="BH5" s="62" t="s">
        <v>148</v>
      </c>
      <c r="BI5" s="62" t="s">
        <v>149</v>
      </c>
      <c r="BJ5" s="62" t="s">
        <v>150</v>
      </c>
      <c r="BK5" s="62" t="s">
        <v>151</v>
      </c>
      <c r="BL5" s="62" t="s">
        <v>152</v>
      </c>
      <c r="BM5" s="62" t="s">
        <v>153</v>
      </c>
      <c r="BN5" s="62" t="s">
        <v>154</v>
      </c>
      <c r="BO5" s="62" t="s">
        <v>155</v>
      </c>
      <c r="BP5" s="62" t="s">
        <v>145</v>
      </c>
      <c r="BQ5" s="62" t="s">
        <v>146</v>
      </c>
      <c r="BR5" s="62" t="s">
        <v>147</v>
      </c>
      <c r="BS5" s="62" t="s">
        <v>148</v>
      </c>
      <c r="BT5" s="62" t="s">
        <v>149</v>
      </c>
      <c r="BU5" s="62" t="s">
        <v>150</v>
      </c>
      <c r="BV5" s="62" t="s">
        <v>151</v>
      </c>
      <c r="BW5" s="62" t="s">
        <v>152</v>
      </c>
      <c r="BX5" s="62" t="s">
        <v>153</v>
      </c>
      <c r="BY5" s="62" t="s">
        <v>154</v>
      </c>
      <c r="BZ5" s="62" t="s">
        <v>155</v>
      </c>
      <c r="CA5" s="62" t="s">
        <v>145</v>
      </c>
      <c r="CB5" s="62" t="s">
        <v>146</v>
      </c>
      <c r="CC5" s="62" t="s">
        <v>147</v>
      </c>
      <c r="CD5" s="62" t="s">
        <v>148</v>
      </c>
      <c r="CE5" s="62" t="s">
        <v>149</v>
      </c>
      <c r="CF5" s="62" t="s">
        <v>150</v>
      </c>
      <c r="CG5" s="62" t="s">
        <v>151</v>
      </c>
      <c r="CH5" s="62" t="s">
        <v>152</v>
      </c>
      <c r="CI5" s="62" t="s">
        <v>153</v>
      </c>
      <c r="CJ5" s="62" t="s">
        <v>154</v>
      </c>
      <c r="CK5" s="62" t="s">
        <v>155</v>
      </c>
      <c r="CL5" s="62" t="s">
        <v>145</v>
      </c>
      <c r="CM5" s="62" t="s">
        <v>146</v>
      </c>
      <c r="CN5" s="62" t="s">
        <v>147</v>
      </c>
      <c r="CO5" s="62" t="s">
        <v>148</v>
      </c>
      <c r="CP5" s="62" t="s">
        <v>149</v>
      </c>
      <c r="CQ5" s="62" t="s">
        <v>150</v>
      </c>
      <c r="CR5" s="62" t="s">
        <v>151</v>
      </c>
      <c r="CS5" s="62" t="s">
        <v>152</v>
      </c>
      <c r="CT5" s="62" t="s">
        <v>153</v>
      </c>
      <c r="CU5" s="62" t="s">
        <v>154</v>
      </c>
      <c r="CV5" s="62" t="s">
        <v>155</v>
      </c>
      <c r="CW5" s="62" t="s">
        <v>145</v>
      </c>
      <c r="CX5" s="62" t="s">
        <v>146</v>
      </c>
      <c r="CY5" s="62" t="s">
        <v>147</v>
      </c>
      <c r="CZ5" s="62" t="s">
        <v>148</v>
      </c>
      <c r="DA5" s="62" t="s">
        <v>149</v>
      </c>
      <c r="DB5" s="62" t="s">
        <v>150</v>
      </c>
      <c r="DC5" s="62" t="s">
        <v>151</v>
      </c>
      <c r="DD5" s="62" t="s">
        <v>152</v>
      </c>
      <c r="DE5" s="62" t="s">
        <v>153</v>
      </c>
      <c r="DF5" s="62" t="s">
        <v>154</v>
      </c>
      <c r="DG5" s="62" t="s">
        <v>155</v>
      </c>
      <c r="DH5" s="62" t="s">
        <v>145</v>
      </c>
      <c r="DI5" s="62" t="s">
        <v>146</v>
      </c>
      <c r="DJ5" s="62" t="s">
        <v>147</v>
      </c>
      <c r="DK5" s="62" t="s">
        <v>148</v>
      </c>
      <c r="DL5" s="62" t="s">
        <v>149</v>
      </c>
      <c r="DM5" s="62" t="s">
        <v>150</v>
      </c>
      <c r="DN5" s="62" t="s">
        <v>151</v>
      </c>
      <c r="DO5" s="62" t="s">
        <v>152</v>
      </c>
      <c r="DP5" s="62" t="s">
        <v>153</v>
      </c>
      <c r="DQ5" s="62" t="s">
        <v>154</v>
      </c>
      <c r="DR5" s="62" t="s">
        <v>155</v>
      </c>
      <c r="DS5" s="62" t="s">
        <v>145</v>
      </c>
      <c r="DT5" s="62" t="s">
        <v>146</v>
      </c>
      <c r="DU5" s="62" t="s">
        <v>147</v>
      </c>
      <c r="DV5" s="62" t="s">
        <v>148</v>
      </c>
      <c r="DW5" s="62" t="s">
        <v>149</v>
      </c>
      <c r="DX5" s="62" t="s">
        <v>150</v>
      </c>
      <c r="DY5" s="62" t="s">
        <v>151</v>
      </c>
      <c r="DZ5" s="62" t="s">
        <v>152</v>
      </c>
      <c r="EA5" s="62" t="s">
        <v>153</v>
      </c>
      <c r="EB5" s="62" t="s">
        <v>154</v>
      </c>
      <c r="EC5" s="62" t="s">
        <v>155</v>
      </c>
      <c r="ED5" s="62" t="s">
        <v>145</v>
      </c>
      <c r="EE5" s="62" t="s">
        <v>146</v>
      </c>
      <c r="EF5" s="62" t="s">
        <v>147</v>
      </c>
      <c r="EG5" s="62" t="s">
        <v>148</v>
      </c>
      <c r="EH5" s="62" t="s">
        <v>149</v>
      </c>
      <c r="EI5" s="62" t="s">
        <v>150</v>
      </c>
      <c r="EJ5" s="62" t="s">
        <v>151</v>
      </c>
      <c r="EK5" s="62" t="s">
        <v>152</v>
      </c>
      <c r="EL5" s="62" t="s">
        <v>153</v>
      </c>
      <c r="EM5" s="62" t="s">
        <v>154</v>
      </c>
      <c r="EN5" s="62" t="s">
        <v>156</v>
      </c>
      <c r="EO5" s="62" t="s">
        <v>145</v>
      </c>
      <c r="EP5" s="62" t="s">
        <v>146</v>
      </c>
      <c r="EQ5" s="62" t="s">
        <v>147</v>
      </c>
      <c r="ER5" s="62" t="s">
        <v>148</v>
      </c>
      <c r="ES5" s="62" t="s">
        <v>149</v>
      </c>
      <c r="ET5" s="62" t="s">
        <v>150</v>
      </c>
      <c r="EU5" s="62" t="s">
        <v>151</v>
      </c>
      <c r="EV5" s="62" t="s">
        <v>152</v>
      </c>
      <c r="EW5" s="62" t="s">
        <v>153</v>
      </c>
      <c r="EX5" s="62" t="s">
        <v>154</v>
      </c>
      <c r="EY5" s="62" t="s">
        <v>155</v>
      </c>
    </row>
    <row r="6" spans="1:155" s="67" customFormat="1" x14ac:dyDescent="0.15">
      <c r="A6" s="48" t="s">
        <v>157</v>
      </c>
      <c r="B6" s="63">
        <f>B8</f>
        <v>2020</v>
      </c>
      <c r="C6" s="63">
        <f t="shared" ref="C6:M6" si="2">C8</f>
        <v>150002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8</v>
      </c>
      <c r="H6" s="158" t="str">
        <f>IF(H8&lt;&gt;I8,H8,"")&amp;IF(I8&lt;&gt;J8,I8,"")&amp;"　"&amp;J8</f>
        <v>新潟県　加茂病院</v>
      </c>
      <c r="I6" s="159"/>
      <c r="J6" s="160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100床以上～200床未満</v>
      </c>
      <c r="O6" s="63" t="str">
        <f>O8</f>
        <v>自治体職員</v>
      </c>
      <c r="P6" s="63" t="str">
        <f>P8</f>
        <v>直営</v>
      </c>
      <c r="Q6" s="64">
        <f t="shared" ref="Q6:AH6" si="3">Q8</f>
        <v>15</v>
      </c>
      <c r="R6" s="63" t="str">
        <f t="shared" si="3"/>
        <v>-</v>
      </c>
      <c r="S6" s="63" t="str">
        <f t="shared" si="3"/>
        <v>ド 訓</v>
      </c>
      <c r="T6" s="63" t="str">
        <f t="shared" si="3"/>
        <v>救 臨 輪</v>
      </c>
      <c r="U6" s="64">
        <f>U8</f>
        <v>2213353</v>
      </c>
      <c r="V6" s="64">
        <f>V8</f>
        <v>23882</v>
      </c>
      <c r="W6" s="63" t="str">
        <f>W8</f>
        <v>非該当</v>
      </c>
      <c r="X6" s="63" t="str">
        <f t="shared" ref="X6" si="4">X8</f>
        <v>非該当</v>
      </c>
      <c r="Y6" s="63" t="str">
        <f t="shared" si="3"/>
        <v>１０：１</v>
      </c>
      <c r="Z6" s="64">
        <f t="shared" si="3"/>
        <v>156</v>
      </c>
      <c r="AA6" s="64">
        <f t="shared" si="3"/>
        <v>12</v>
      </c>
      <c r="AB6" s="64" t="str">
        <f t="shared" si="3"/>
        <v>-</v>
      </c>
      <c r="AC6" s="64" t="str">
        <f t="shared" si="3"/>
        <v>-</v>
      </c>
      <c r="AD6" s="64" t="str">
        <f t="shared" si="3"/>
        <v>-</v>
      </c>
      <c r="AE6" s="64">
        <f t="shared" si="3"/>
        <v>168</v>
      </c>
      <c r="AF6" s="64">
        <f t="shared" si="3"/>
        <v>85</v>
      </c>
      <c r="AG6" s="64">
        <f t="shared" si="3"/>
        <v>12</v>
      </c>
      <c r="AH6" s="64">
        <f t="shared" si="3"/>
        <v>97</v>
      </c>
      <c r="AI6" s="65">
        <f>IF(AI8="-",NA(),AI8)</f>
        <v>69.3</v>
      </c>
      <c r="AJ6" s="65">
        <f t="shared" ref="AJ6:AR6" si="5">IF(AJ8="-",NA(),AJ8)</f>
        <v>70.900000000000006</v>
      </c>
      <c r="AK6" s="65">
        <f t="shared" si="5"/>
        <v>70.2</v>
      </c>
      <c r="AL6" s="65">
        <f t="shared" si="5"/>
        <v>73.3</v>
      </c>
      <c r="AM6" s="65">
        <f t="shared" si="5"/>
        <v>72</v>
      </c>
      <c r="AN6" s="65">
        <f t="shared" si="5"/>
        <v>96.7</v>
      </c>
      <c r="AO6" s="65">
        <f t="shared" si="5"/>
        <v>96.6</v>
      </c>
      <c r="AP6" s="65">
        <f t="shared" si="5"/>
        <v>97.2</v>
      </c>
      <c r="AQ6" s="65">
        <f t="shared" si="5"/>
        <v>96.9</v>
      </c>
      <c r="AR6" s="65">
        <f t="shared" si="5"/>
        <v>100.6</v>
      </c>
      <c r="AS6" s="65" t="str">
        <f>IF(AS8="-","【-】","【"&amp;SUBSTITUTE(TEXT(AS8,"#,##0.0"),"-","△")&amp;"】")</f>
        <v>【102.5】</v>
      </c>
      <c r="AT6" s="65">
        <f>IF(AT8="-",NA(),AT8)</f>
        <v>62.5</v>
      </c>
      <c r="AU6" s="65">
        <f t="shared" ref="AU6:BC6" si="6">IF(AU8="-",NA(),AU8)</f>
        <v>64.099999999999994</v>
      </c>
      <c r="AV6" s="65">
        <f t="shared" si="6"/>
        <v>58.9</v>
      </c>
      <c r="AW6" s="65">
        <f t="shared" si="6"/>
        <v>61.7</v>
      </c>
      <c r="AX6" s="65">
        <f t="shared" si="6"/>
        <v>52.1</v>
      </c>
      <c r="AY6" s="65">
        <f t="shared" si="6"/>
        <v>84.2</v>
      </c>
      <c r="AZ6" s="65">
        <f t="shared" si="6"/>
        <v>83.9</v>
      </c>
      <c r="BA6" s="65">
        <f t="shared" si="6"/>
        <v>84</v>
      </c>
      <c r="BB6" s="65">
        <f t="shared" si="6"/>
        <v>84.3</v>
      </c>
      <c r="BC6" s="65">
        <f t="shared" si="6"/>
        <v>80.7</v>
      </c>
      <c r="BD6" s="65" t="str">
        <f>IF(BD8="-","【-】","【"&amp;SUBSTITUTE(TEXT(BD8,"#,##0.0"),"-","△")&amp;"】")</f>
        <v>【84.7】</v>
      </c>
      <c r="BE6" s="65">
        <f>IF(BE8="-",NA(),BE8)</f>
        <v>949.4</v>
      </c>
      <c r="BF6" s="65">
        <f t="shared" ref="BF6:BN6" si="7">IF(BF8="-",NA(),BF8)</f>
        <v>980.3</v>
      </c>
      <c r="BG6" s="65">
        <f t="shared" si="7"/>
        <v>1147.2</v>
      </c>
      <c r="BH6" s="65">
        <f t="shared" si="7"/>
        <v>1226.8</v>
      </c>
      <c r="BI6" s="65">
        <f t="shared" si="7"/>
        <v>1394.9</v>
      </c>
      <c r="BJ6" s="65">
        <f t="shared" si="7"/>
        <v>119.5</v>
      </c>
      <c r="BK6" s="65">
        <f t="shared" si="7"/>
        <v>116.9</v>
      </c>
      <c r="BL6" s="65">
        <f t="shared" si="7"/>
        <v>117.1</v>
      </c>
      <c r="BM6" s="65">
        <f t="shared" si="7"/>
        <v>120.5</v>
      </c>
      <c r="BN6" s="65">
        <f t="shared" si="7"/>
        <v>124.2</v>
      </c>
      <c r="BO6" s="65" t="str">
        <f>IF(BO8="-","【-】","【"&amp;SUBSTITUTE(TEXT(BO8,"#,##0.0"),"-","△")&amp;"】")</f>
        <v>【69.3】</v>
      </c>
      <c r="BP6" s="65">
        <f>IF(BP8="-",NA(),BP8)</f>
        <v>54</v>
      </c>
      <c r="BQ6" s="65">
        <f t="shared" ref="BQ6:BY6" si="8">IF(BQ8="-",NA(),BQ8)</f>
        <v>50.5</v>
      </c>
      <c r="BR6" s="65">
        <f t="shared" si="8"/>
        <v>41.9</v>
      </c>
      <c r="BS6" s="65">
        <f t="shared" si="8"/>
        <v>41</v>
      </c>
      <c r="BT6" s="65">
        <f t="shared" si="8"/>
        <v>37.9</v>
      </c>
      <c r="BU6" s="65">
        <f t="shared" si="8"/>
        <v>69.8</v>
      </c>
      <c r="BV6" s="65">
        <f t="shared" si="8"/>
        <v>69.7</v>
      </c>
      <c r="BW6" s="65">
        <f t="shared" si="8"/>
        <v>70.099999999999994</v>
      </c>
      <c r="BX6" s="65">
        <f t="shared" si="8"/>
        <v>70.400000000000006</v>
      </c>
      <c r="BY6" s="65">
        <f t="shared" si="8"/>
        <v>65.8</v>
      </c>
      <c r="BZ6" s="65" t="str">
        <f>IF(BZ8="-","【-】","【"&amp;SUBSTITUTE(TEXT(BZ8,"#,##0.0"),"-","△")&amp;"】")</f>
        <v>【67.2】</v>
      </c>
      <c r="CA6" s="66">
        <f>IF(CA8="-",NA(),CA8)</f>
        <v>26391</v>
      </c>
      <c r="CB6" s="66">
        <f t="shared" ref="CB6:CJ6" si="9">IF(CB8="-",NA(),CB8)</f>
        <v>28501</v>
      </c>
      <c r="CC6" s="66">
        <f t="shared" si="9"/>
        <v>29123</v>
      </c>
      <c r="CD6" s="66">
        <f t="shared" si="9"/>
        <v>31154</v>
      </c>
      <c r="CE6" s="66">
        <f t="shared" si="9"/>
        <v>33267</v>
      </c>
      <c r="CF6" s="66">
        <f t="shared" si="9"/>
        <v>33492</v>
      </c>
      <c r="CG6" s="66">
        <f t="shared" si="9"/>
        <v>34136</v>
      </c>
      <c r="CH6" s="66">
        <f t="shared" si="9"/>
        <v>34924</v>
      </c>
      <c r="CI6" s="66">
        <f t="shared" si="9"/>
        <v>35788</v>
      </c>
      <c r="CJ6" s="66">
        <f t="shared" si="9"/>
        <v>37855</v>
      </c>
      <c r="CK6" s="65" t="str">
        <f>IF(CK8="-","【-】","【"&amp;SUBSTITUTE(TEXT(CK8,"#,##0"),"-","△")&amp;"】")</f>
        <v>【56,733】</v>
      </c>
      <c r="CL6" s="66">
        <f>IF(CL8="-",NA(),CL8)</f>
        <v>11325</v>
      </c>
      <c r="CM6" s="66">
        <f t="shared" ref="CM6:CU6" si="10">IF(CM8="-",NA(),CM8)</f>
        <v>11044</v>
      </c>
      <c r="CN6" s="66">
        <f t="shared" si="10"/>
        <v>10935</v>
      </c>
      <c r="CO6" s="66">
        <f t="shared" si="10"/>
        <v>11203</v>
      </c>
      <c r="CP6" s="66">
        <f t="shared" si="10"/>
        <v>9986</v>
      </c>
      <c r="CQ6" s="66">
        <f t="shared" si="10"/>
        <v>9976</v>
      </c>
      <c r="CR6" s="66">
        <f t="shared" si="10"/>
        <v>10130</v>
      </c>
      <c r="CS6" s="66">
        <f t="shared" si="10"/>
        <v>10244</v>
      </c>
      <c r="CT6" s="66">
        <f t="shared" si="10"/>
        <v>10602</v>
      </c>
      <c r="CU6" s="66">
        <f t="shared" si="10"/>
        <v>11234</v>
      </c>
      <c r="CV6" s="65" t="str">
        <f>IF(CV8="-","【-】","【"&amp;SUBSTITUTE(TEXT(CV8,"#,##0"),"-","△")&amp;"】")</f>
        <v>【16,778】</v>
      </c>
      <c r="CW6" s="65">
        <f>IF(CW8="-",NA(),CW8)</f>
        <v>102.6</v>
      </c>
      <c r="CX6" s="65">
        <f t="shared" ref="CX6:DF6" si="11">IF(CX8="-",NA(),CX8)</f>
        <v>101</v>
      </c>
      <c r="CY6" s="65">
        <f t="shared" si="11"/>
        <v>112.9</v>
      </c>
      <c r="CZ6" s="65">
        <f t="shared" si="11"/>
        <v>105.7</v>
      </c>
      <c r="DA6" s="65">
        <f t="shared" si="11"/>
        <v>111.8</v>
      </c>
      <c r="DB6" s="65">
        <f t="shared" si="11"/>
        <v>63.4</v>
      </c>
      <c r="DC6" s="65">
        <f t="shared" si="11"/>
        <v>63.4</v>
      </c>
      <c r="DD6" s="65">
        <f t="shared" si="11"/>
        <v>63.7</v>
      </c>
      <c r="DE6" s="65">
        <f t="shared" si="11"/>
        <v>63.3</v>
      </c>
      <c r="DF6" s="65">
        <f t="shared" si="11"/>
        <v>68.5</v>
      </c>
      <c r="DG6" s="65" t="str">
        <f>IF(DG8="-","【-】","【"&amp;SUBSTITUTE(TEXT(DG8,"#,##0.0"),"-","△")&amp;"】")</f>
        <v>【58.8】</v>
      </c>
      <c r="DH6" s="65">
        <f>IF(DH8="-",NA(),DH8)</f>
        <v>26</v>
      </c>
      <c r="DI6" s="65">
        <f t="shared" ref="DI6:DQ6" si="12">IF(DI8="-",NA(),DI8)</f>
        <v>25.3</v>
      </c>
      <c r="DJ6" s="65">
        <f t="shared" si="12"/>
        <v>25</v>
      </c>
      <c r="DK6" s="65">
        <f t="shared" si="12"/>
        <v>23.1</v>
      </c>
      <c r="DL6" s="65">
        <f t="shared" si="12"/>
        <v>18.2</v>
      </c>
      <c r="DM6" s="65">
        <f t="shared" si="12"/>
        <v>18.7</v>
      </c>
      <c r="DN6" s="65">
        <f t="shared" si="12"/>
        <v>18.3</v>
      </c>
      <c r="DO6" s="65">
        <f t="shared" si="12"/>
        <v>17.7</v>
      </c>
      <c r="DP6" s="65">
        <f t="shared" si="12"/>
        <v>17.5</v>
      </c>
      <c r="DQ6" s="65">
        <f t="shared" si="12"/>
        <v>17.5</v>
      </c>
      <c r="DR6" s="65" t="str">
        <f>IF(DR8="-","【-】","【"&amp;SUBSTITUTE(TEXT(DR8,"#,##0.0"),"-","△")&amp;"】")</f>
        <v>【24.8】</v>
      </c>
      <c r="DS6" s="65">
        <f>IF(DS8="-",NA(),DS8)</f>
        <v>78.099999999999994</v>
      </c>
      <c r="DT6" s="65">
        <f t="shared" ref="DT6:EB6" si="13">IF(DT8="-",NA(),DT8)</f>
        <v>80.400000000000006</v>
      </c>
      <c r="DU6" s="65">
        <f t="shared" si="13"/>
        <v>83</v>
      </c>
      <c r="DV6" s="65">
        <f t="shared" si="13"/>
        <v>21.5</v>
      </c>
      <c r="DW6" s="65">
        <f t="shared" si="13"/>
        <v>25.6</v>
      </c>
      <c r="DX6" s="65">
        <f t="shared" si="13"/>
        <v>52.5</v>
      </c>
      <c r="DY6" s="65">
        <f t="shared" si="13"/>
        <v>53.5</v>
      </c>
      <c r="DZ6" s="65">
        <f t="shared" si="13"/>
        <v>54.1</v>
      </c>
      <c r="EA6" s="65">
        <f t="shared" si="13"/>
        <v>54.6</v>
      </c>
      <c r="EB6" s="65">
        <f t="shared" si="13"/>
        <v>56.9</v>
      </c>
      <c r="EC6" s="65" t="str">
        <f>IF(EC8="-","【-】","【"&amp;SUBSTITUTE(TEXT(EC8,"#,##0.0"),"-","△")&amp;"】")</f>
        <v>【54.8】</v>
      </c>
      <c r="ED6" s="65">
        <f>IF(ED8="-",NA(),ED8)</f>
        <v>75.2</v>
      </c>
      <c r="EE6" s="65">
        <f t="shared" ref="EE6:EM6" si="14">IF(EE8="-",NA(),EE8)</f>
        <v>79</v>
      </c>
      <c r="EF6" s="65">
        <f t="shared" si="14"/>
        <v>84.5</v>
      </c>
      <c r="EG6" s="65">
        <f t="shared" si="14"/>
        <v>26.2</v>
      </c>
      <c r="EH6" s="65">
        <f t="shared" si="14"/>
        <v>37</v>
      </c>
      <c r="EI6" s="65">
        <f t="shared" si="14"/>
        <v>69.7</v>
      </c>
      <c r="EJ6" s="65">
        <f t="shared" si="14"/>
        <v>71.3</v>
      </c>
      <c r="EK6" s="65">
        <f t="shared" si="14"/>
        <v>71.400000000000006</v>
      </c>
      <c r="EL6" s="65">
        <f t="shared" si="14"/>
        <v>71.7</v>
      </c>
      <c r="EM6" s="65">
        <f t="shared" si="14"/>
        <v>72.900000000000006</v>
      </c>
      <c r="EN6" s="65" t="str">
        <f>IF(EN8="-","【-】","【"&amp;SUBSTITUTE(TEXT(EN8,"#,##0.0"),"-","△")&amp;"】")</f>
        <v>【70.3】</v>
      </c>
      <c r="EO6" s="66">
        <f>IF(EO8="-",NA(),EO8)</f>
        <v>16952089</v>
      </c>
      <c r="EP6" s="66">
        <f t="shared" ref="EP6:EX6" si="15">IF(EP8="-",NA(),EP8)</f>
        <v>16750039</v>
      </c>
      <c r="EQ6" s="66">
        <f t="shared" si="15"/>
        <v>16737406</v>
      </c>
      <c r="ER6" s="66">
        <f t="shared" si="15"/>
        <v>59219756</v>
      </c>
      <c r="ES6" s="66">
        <f t="shared" si="15"/>
        <v>59213946</v>
      </c>
      <c r="ET6" s="66">
        <f t="shared" si="15"/>
        <v>37752628</v>
      </c>
      <c r="EU6" s="66">
        <f t="shared" si="15"/>
        <v>39094598</v>
      </c>
      <c r="EV6" s="66">
        <f t="shared" si="15"/>
        <v>40683727</v>
      </c>
      <c r="EW6" s="66">
        <f t="shared" si="15"/>
        <v>41891213</v>
      </c>
      <c r="EX6" s="66">
        <f t="shared" si="15"/>
        <v>42806727</v>
      </c>
      <c r="EY6" s="66" t="str">
        <f>IF(EY8="-","【-】","【"&amp;SUBSTITUTE(TEXT(EY8,"#,##0"),"-","△")&amp;"】")</f>
        <v>【49,168,683】</v>
      </c>
    </row>
    <row r="7" spans="1:155" s="67" customFormat="1" x14ac:dyDescent="0.15">
      <c r="A7" s="48" t="s">
        <v>158</v>
      </c>
      <c r="B7" s="63">
        <f t="shared" ref="B7:AH7" si="16">B8</f>
        <v>2020</v>
      </c>
      <c r="C7" s="63">
        <f t="shared" si="16"/>
        <v>150002</v>
      </c>
      <c r="D7" s="63">
        <f t="shared" si="16"/>
        <v>46</v>
      </c>
      <c r="E7" s="63">
        <f t="shared" si="16"/>
        <v>6</v>
      </c>
      <c r="F7" s="63">
        <f t="shared" si="16"/>
        <v>0</v>
      </c>
      <c r="G7" s="63">
        <f t="shared" si="16"/>
        <v>8</v>
      </c>
      <c r="H7" s="63"/>
      <c r="I7" s="63"/>
      <c r="J7" s="63"/>
      <c r="K7" s="63" t="str">
        <f t="shared" si="16"/>
        <v>条例全部</v>
      </c>
      <c r="L7" s="63" t="str">
        <f t="shared" si="16"/>
        <v>病院事業</v>
      </c>
      <c r="M7" s="63" t="str">
        <f t="shared" si="16"/>
        <v>一般病院</v>
      </c>
      <c r="N7" s="63" t="str">
        <f>N8</f>
        <v>100床以上～200床未満</v>
      </c>
      <c r="O7" s="63" t="str">
        <f>O8</f>
        <v>自治体職員</v>
      </c>
      <c r="P7" s="63" t="str">
        <f>P8</f>
        <v>直営</v>
      </c>
      <c r="Q7" s="64">
        <f t="shared" si="16"/>
        <v>15</v>
      </c>
      <c r="R7" s="63" t="str">
        <f t="shared" si="16"/>
        <v>-</v>
      </c>
      <c r="S7" s="63" t="str">
        <f t="shared" si="16"/>
        <v>ド 訓</v>
      </c>
      <c r="T7" s="63" t="str">
        <f t="shared" si="16"/>
        <v>救 臨 輪</v>
      </c>
      <c r="U7" s="64">
        <f>U8</f>
        <v>2213353</v>
      </c>
      <c r="V7" s="64">
        <f>V8</f>
        <v>23882</v>
      </c>
      <c r="W7" s="63" t="str">
        <f>W8</f>
        <v>非該当</v>
      </c>
      <c r="X7" s="63" t="str">
        <f t="shared" si="16"/>
        <v>非該当</v>
      </c>
      <c r="Y7" s="63" t="str">
        <f t="shared" si="16"/>
        <v>１０：１</v>
      </c>
      <c r="Z7" s="64">
        <f t="shared" si="16"/>
        <v>156</v>
      </c>
      <c r="AA7" s="64">
        <f t="shared" si="16"/>
        <v>12</v>
      </c>
      <c r="AB7" s="64" t="str">
        <f t="shared" si="16"/>
        <v>-</v>
      </c>
      <c r="AC7" s="64" t="str">
        <f t="shared" si="16"/>
        <v>-</v>
      </c>
      <c r="AD7" s="64" t="str">
        <f t="shared" si="16"/>
        <v>-</v>
      </c>
      <c r="AE7" s="64">
        <f t="shared" si="16"/>
        <v>168</v>
      </c>
      <c r="AF7" s="64">
        <f t="shared" si="16"/>
        <v>85</v>
      </c>
      <c r="AG7" s="64">
        <f t="shared" si="16"/>
        <v>12</v>
      </c>
      <c r="AH7" s="64">
        <f t="shared" si="16"/>
        <v>97</v>
      </c>
      <c r="AI7" s="65">
        <f>AI8</f>
        <v>69.3</v>
      </c>
      <c r="AJ7" s="65">
        <f t="shared" ref="AJ7:AR7" si="17">AJ8</f>
        <v>70.900000000000006</v>
      </c>
      <c r="AK7" s="65">
        <f t="shared" si="17"/>
        <v>70.2</v>
      </c>
      <c r="AL7" s="65">
        <f t="shared" si="17"/>
        <v>73.3</v>
      </c>
      <c r="AM7" s="65">
        <f t="shared" si="17"/>
        <v>72</v>
      </c>
      <c r="AN7" s="65">
        <f t="shared" si="17"/>
        <v>96.7</v>
      </c>
      <c r="AO7" s="65">
        <f t="shared" si="17"/>
        <v>96.6</v>
      </c>
      <c r="AP7" s="65">
        <f t="shared" si="17"/>
        <v>97.2</v>
      </c>
      <c r="AQ7" s="65">
        <f t="shared" si="17"/>
        <v>96.9</v>
      </c>
      <c r="AR7" s="65">
        <f t="shared" si="17"/>
        <v>100.6</v>
      </c>
      <c r="AS7" s="65"/>
      <c r="AT7" s="65">
        <f>AT8</f>
        <v>62.5</v>
      </c>
      <c r="AU7" s="65">
        <f t="shared" ref="AU7:BC7" si="18">AU8</f>
        <v>64.099999999999994</v>
      </c>
      <c r="AV7" s="65">
        <f t="shared" si="18"/>
        <v>58.9</v>
      </c>
      <c r="AW7" s="65">
        <f t="shared" si="18"/>
        <v>61.7</v>
      </c>
      <c r="AX7" s="65">
        <f t="shared" si="18"/>
        <v>52.1</v>
      </c>
      <c r="AY7" s="65">
        <f t="shared" si="18"/>
        <v>84.2</v>
      </c>
      <c r="AZ7" s="65">
        <f t="shared" si="18"/>
        <v>83.9</v>
      </c>
      <c r="BA7" s="65">
        <f t="shared" si="18"/>
        <v>84</v>
      </c>
      <c r="BB7" s="65">
        <f t="shared" si="18"/>
        <v>84.3</v>
      </c>
      <c r="BC7" s="65">
        <f t="shared" si="18"/>
        <v>80.7</v>
      </c>
      <c r="BD7" s="65"/>
      <c r="BE7" s="65">
        <f>BE8</f>
        <v>949.4</v>
      </c>
      <c r="BF7" s="65">
        <f t="shared" ref="BF7:BN7" si="19">BF8</f>
        <v>980.3</v>
      </c>
      <c r="BG7" s="65">
        <f t="shared" si="19"/>
        <v>1147.2</v>
      </c>
      <c r="BH7" s="65">
        <f t="shared" si="19"/>
        <v>1226.8</v>
      </c>
      <c r="BI7" s="65">
        <f t="shared" si="19"/>
        <v>1394.9</v>
      </c>
      <c r="BJ7" s="65">
        <f t="shared" si="19"/>
        <v>119.5</v>
      </c>
      <c r="BK7" s="65">
        <f t="shared" si="19"/>
        <v>116.9</v>
      </c>
      <c r="BL7" s="65">
        <f t="shared" si="19"/>
        <v>117.1</v>
      </c>
      <c r="BM7" s="65">
        <f t="shared" si="19"/>
        <v>120.5</v>
      </c>
      <c r="BN7" s="65">
        <f t="shared" si="19"/>
        <v>124.2</v>
      </c>
      <c r="BO7" s="65"/>
      <c r="BP7" s="65">
        <f>BP8</f>
        <v>54</v>
      </c>
      <c r="BQ7" s="65">
        <f t="shared" ref="BQ7:BY7" si="20">BQ8</f>
        <v>50.5</v>
      </c>
      <c r="BR7" s="65">
        <f t="shared" si="20"/>
        <v>41.9</v>
      </c>
      <c r="BS7" s="65">
        <f t="shared" si="20"/>
        <v>41</v>
      </c>
      <c r="BT7" s="65">
        <f t="shared" si="20"/>
        <v>37.9</v>
      </c>
      <c r="BU7" s="65">
        <f t="shared" si="20"/>
        <v>69.8</v>
      </c>
      <c r="BV7" s="65">
        <f t="shared" si="20"/>
        <v>69.7</v>
      </c>
      <c r="BW7" s="65">
        <f t="shared" si="20"/>
        <v>70.099999999999994</v>
      </c>
      <c r="BX7" s="65">
        <f t="shared" si="20"/>
        <v>70.400000000000006</v>
      </c>
      <c r="BY7" s="65">
        <f t="shared" si="20"/>
        <v>65.8</v>
      </c>
      <c r="BZ7" s="65"/>
      <c r="CA7" s="66">
        <f>CA8</f>
        <v>26391</v>
      </c>
      <c r="CB7" s="66">
        <f t="shared" ref="CB7:CJ7" si="21">CB8</f>
        <v>28501</v>
      </c>
      <c r="CC7" s="66">
        <f t="shared" si="21"/>
        <v>29123</v>
      </c>
      <c r="CD7" s="66">
        <f t="shared" si="21"/>
        <v>31154</v>
      </c>
      <c r="CE7" s="66">
        <f t="shared" si="21"/>
        <v>33267</v>
      </c>
      <c r="CF7" s="66">
        <f t="shared" si="21"/>
        <v>33492</v>
      </c>
      <c r="CG7" s="66">
        <f t="shared" si="21"/>
        <v>34136</v>
      </c>
      <c r="CH7" s="66">
        <f t="shared" si="21"/>
        <v>34924</v>
      </c>
      <c r="CI7" s="66">
        <f t="shared" si="21"/>
        <v>35788</v>
      </c>
      <c r="CJ7" s="66">
        <f t="shared" si="21"/>
        <v>37855</v>
      </c>
      <c r="CK7" s="65"/>
      <c r="CL7" s="66">
        <f>CL8</f>
        <v>11325</v>
      </c>
      <c r="CM7" s="66">
        <f t="shared" ref="CM7:CU7" si="22">CM8</f>
        <v>11044</v>
      </c>
      <c r="CN7" s="66">
        <f t="shared" si="22"/>
        <v>10935</v>
      </c>
      <c r="CO7" s="66">
        <f t="shared" si="22"/>
        <v>11203</v>
      </c>
      <c r="CP7" s="66">
        <f t="shared" si="22"/>
        <v>9986</v>
      </c>
      <c r="CQ7" s="66">
        <f t="shared" si="22"/>
        <v>9976</v>
      </c>
      <c r="CR7" s="66">
        <f t="shared" si="22"/>
        <v>10130</v>
      </c>
      <c r="CS7" s="66">
        <f t="shared" si="22"/>
        <v>10244</v>
      </c>
      <c r="CT7" s="66">
        <f t="shared" si="22"/>
        <v>10602</v>
      </c>
      <c r="CU7" s="66">
        <f t="shared" si="22"/>
        <v>11234</v>
      </c>
      <c r="CV7" s="65"/>
      <c r="CW7" s="65">
        <f>CW8</f>
        <v>102.6</v>
      </c>
      <c r="CX7" s="65">
        <f t="shared" ref="CX7:DF7" si="23">CX8</f>
        <v>101</v>
      </c>
      <c r="CY7" s="65">
        <f t="shared" si="23"/>
        <v>112.9</v>
      </c>
      <c r="CZ7" s="65">
        <f t="shared" si="23"/>
        <v>105.7</v>
      </c>
      <c r="DA7" s="65">
        <f t="shared" si="23"/>
        <v>111.8</v>
      </c>
      <c r="DB7" s="65">
        <f t="shared" si="23"/>
        <v>63.4</v>
      </c>
      <c r="DC7" s="65">
        <f t="shared" si="23"/>
        <v>63.4</v>
      </c>
      <c r="DD7" s="65">
        <f t="shared" si="23"/>
        <v>63.7</v>
      </c>
      <c r="DE7" s="65">
        <f t="shared" si="23"/>
        <v>63.3</v>
      </c>
      <c r="DF7" s="65">
        <f t="shared" si="23"/>
        <v>68.5</v>
      </c>
      <c r="DG7" s="65"/>
      <c r="DH7" s="65">
        <f>DH8</f>
        <v>26</v>
      </c>
      <c r="DI7" s="65">
        <f t="shared" ref="DI7:DQ7" si="24">DI8</f>
        <v>25.3</v>
      </c>
      <c r="DJ7" s="65">
        <f t="shared" si="24"/>
        <v>25</v>
      </c>
      <c r="DK7" s="65">
        <f t="shared" si="24"/>
        <v>23.1</v>
      </c>
      <c r="DL7" s="65">
        <f t="shared" si="24"/>
        <v>18.2</v>
      </c>
      <c r="DM7" s="65">
        <f t="shared" si="24"/>
        <v>18.7</v>
      </c>
      <c r="DN7" s="65">
        <f t="shared" si="24"/>
        <v>18.3</v>
      </c>
      <c r="DO7" s="65">
        <f t="shared" si="24"/>
        <v>17.7</v>
      </c>
      <c r="DP7" s="65">
        <f t="shared" si="24"/>
        <v>17.5</v>
      </c>
      <c r="DQ7" s="65">
        <f t="shared" si="24"/>
        <v>17.5</v>
      </c>
      <c r="DR7" s="65"/>
      <c r="DS7" s="65">
        <f>DS8</f>
        <v>78.099999999999994</v>
      </c>
      <c r="DT7" s="65">
        <f t="shared" ref="DT7:EB7" si="25">DT8</f>
        <v>80.400000000000006</v>
      </c>
      <c r="DU7" s="65">
        <f t="shared" si="25"/>
        <v>83</v>
      </c>
      <c r="DV7" s="65">
        <f t="shared" si="25"/>
        <v>21.5</v>
      </c>
      <c r="DW7" s="65">
        <f t="shared" si="25"/>
        <v>25.6</v>
      </c>
      <c r="DX7" s="65">
        <f t="shared" si="25"/>
        <v>52.5</v>
      </c>
      <c r="DY7" s="65">
        <f t="shared" si="25"/>
        <v>53.5</v>
      </c>
      <c r="DZ7" s="65">
        <f t="shared" si="25"/>
        <v>54.1</v>
      </c>
      <c r="EA7" s="65">
        <f t="shared" si="25"/>
        <v>54.6</v>
      </c>
      <c r="EB7" s="65">
        <f t="shared" si="25"/>
        <v>56.9</v>
      </c>
      <c r="EC7" s="65"/>
      <c r="ED7" s="65">
        <f>ED8</f>
        <v>75.2</v>
      </c>
      <c r="EE7" s="65">
        <f t="shared" ref="EE7:EM7" si="26">EE8</f>
        <v>79</v>
      </c>
      <c r="EF7" s="65">
        <f t="shared" si="26"/>
        <v>84.5</v>
      </c>
      <c r="EG7" s="65">
        <f t="shared" si="26"/>
        <v>26.2</v>
      </c>
      <c r="EH7" s="65">
        <f t="shared" si="26"/>
        <v>37</v>
      </c>
      <c r="EI7" s="65">
        <f t="shared" si="26"/>
        <v>69.7</v>
      </c>
      <c r="EJ7" s="65">
        <f t="shared" si="26"/>
        <v>71.3</v>
      </c>
      <c r="EK7" s="65">
        <f t="shared" si="26"/>
        <v>71.400000000000006</v>
      </c>
      <c r="EL7" s="65">
        <f t="shared" si="26"/>
        <v>71.7</v>
      </c>
      <c r="EM7" s="65">
        <f t="shared" si="26"/>
        <v>72.900000000000006</v>
      </c>
      <c r="EN7" s="65"/>
      <c r="EO7" s="66">
        <f>EO8</f>
        <v>16952089</v>
      </c>
      <c r="EP7" s="66">
        <f t="shared" ref="EP7:EX7" si="27">EP8</f>
        <v>16750039</v>
      </c>
      <c r="EQ7" s="66">
        <f t="shared" si="27"/>
        <v>16737406</v>
      </c>
      <c r="ER7" s="66">
        <f t="shared" si="27"/>
        <v>59219756</v>
      </c>
      <c r="ES7" s="66">
        <f t="shared" si="27"/>
        <v>59213946</v>
      </c>
      <c r="ET7" s="66">
        <f t="shared" si="27"/>
        <v>37752628</v>
      </c>
      <c r="EU7" s="66">
        <f t="shared" si="27"/>
        <v>39094598</v>
      </c>
      <c r="EV7" s="66">
        <f t="shared" si="27"/>
        <v>40683727</v>
      </c>
      <c r="EW7" s="66">
        <f t="shared" si="27"/>
        <v>41891213</v>
      </c>
      <c r="EX7" s="66">
        <f t="shared" si="27"/>
        <v>42806727</v>
      </c>
      <c r="EY7" s="66"/>
    </row>
    <row r="8" spans="1:155" s="67" customFormat="1" x14ac:dyDescent="0.15">
      <c r="A8" s="48"/>
      <c r="B8" s="68">
        <v>2020</v>
      </c>
      <c r="C8" s="68">
        <v>150002</v>
      </c>
      <c r="D8" s="68">
        <v>46</v>
      </c>
      <c r="E8" s="68">
        <v>6</v>
      </c>
      <c r="F8" s="68">
        <v>0</v>
      </c>
      <c r="G8" s="68">
        <v>8</v>
      </c>
      <c r="H8" s="68" t="s">
        <v>159</v>
      </c>
      <c r="I8" s="68" t="s">
        <v>159</v>
      </c>
      <c r="J8" s="68" t="s">
        <v>160</v>
      </c>
      <c r="K8" s="68" t="s">
        <v>161</v>
      </c>
      <c r="L8" s="68" t="s">
        <v>162</v>
      </c>
      <c r="M8" s="68" t="s">
        <v>163</v>
      </c>
      <c r="N8" s="68" t="s">
        <v>164</v>
      </c>
      <c r="O8" s="68" t="s">
        <v>165</v>
      </c>
      <c r="P8" s="68" t="s">
        <v>166</v>
      </c>
      <c r="Q8" s="69">
        <v>15</v>
      </c>
      <c r="R8" s="68" t="s">
        <v>39</v>
      </c>
      <c r="S8" s="68" t="s">
        <v>167</v>
      </c>
      <c r="T8" s="68" t="s">
        <v>168</v>
      </c>
      <c r="U8" s="69">
        <v>2213353</v>
      </c>
      <c r="V8" s="69">
        <v>23882</v>
      </c>
      <c r="W8" s="68" t="s">
        <v>169</v>
      </c>
      <c r="X8" s="68" t="s">
        <v>169</v>
      </c>
      <c r="Y8" s="70" t="s">
        <v>170</v>
      </c>
      <c r="Z8" s="69">
        <v>156</v>
      </c>
      <c r="AA8" s="69">
        <v>12</v>
      </c>
      <c r="AB8" s="69" t="s">
        <v>39</v>
      </c>
      <c r="AC8" s="69" t="s">
        <v>39</v>
      </c>
      <c r="AD8" s="69" t="s">
        <v>39</v>
      </c>
      <c r="AE8" s="69">
        <v>168</v>
      </c>
      <c r="AF8" s="69">
        <v>85</v>
      </c>
      <c r="AG8" s="69">
        <v>12</v>
      </c>
      <c r="AH8" s="69">
        <v>97</v>
      </c>
      <c r="AI8" s="71">
        <v>69.3</v>
      </c>
      <c r="AJ8" s="71">
        <v>70.900000000000006</v>
      </c>
      <c r="AK8" s="71">
        <v>70.2</v>
      </c>
      <c r="AL8" s="71">
        <v>73.3</v>
      </c>
      <c r="AM8" s="71">
        <v>72</v>
      </c>
      <c r="AN8" s="71">
        <v>96.7</v>
      </c>
      <c r="AO8" s="71">
        <v>96.6</v>
      </c>
      <c r="AP8" s="71">
        <v>97.2</v>
      </c>
      <c r="AQ8" s="71">
        <v>96.9</v>
      </c>
      <c r="AR8" s="71">
        <v>100.6</v>
      </c>
      <c r="AS8" s="71">
        <v>102.5</v>
      </c>
      <c r="AT8" s="71">
        <v>62.5</v>
      </c>
      <c r="AU8" s="71">
        <v>64.099999999999994</v>
      </c>
      <c r="AV8" s="71">
        <v>58.9</v>
      </c>
      <c r="AW8" s="71">
        <v>61.7</v>
      </c>
      <c r="AX8" s="71">
        <v>52.1</v>
      </c>
      <c r="AY8" s="71">
        <v>84.2</v>
      </c>
      <c r="AZ8" s="71">
        <v>83.9</v>
      </c>
      <c r="BA8" s="71">
        <v>84</v>
      </c>
      <c r="BB8" s="71">
        <v>84.3</v>
      </c>
      <c r="BC8" s="71">
        <v>80.7</v>
      </c>
      <c r="BD8" s="71">
        <v>84.7</v>
      </c>
      <c r="BE8" s="72">
        <v>949.4</v>
      </c>
      <c r="BF8" s="72">
        <v>980.3</v>
      </c>
      <c r="BG8" s="72">
        <v>1147.2</v>
      </c>
      <c r="BH8" s="72">
        <v>1226.8</v>
      </c>
      <c r="BI8" s="72">
        <v>1394.9</v>
      </c>
      <c r="BJ8" s="72">
        <v>119.5</v>
      </c>
      <c r="BK8" s="72">
        <v>116.9</v>
      </c>
      <c r="BL8" s="72">
        <v>117.1</v>
      </c>
      <c r="BM8" s="72">
        <v>120.5</v>
      </c>
      <c r="BN8" s="72">
        <v>124.2</v>
      </c>
      <c r="BO8" s="72">
        <v>69.3</v>
      </c>
      <c r="BP8" s="71">
        <v>54</v>
      </c>
      <c r="BQ8" s="71">
        <v>50.5</v>
      </c>
      <c r="BR8" s="71">
        <v>41.9</v>
      </c>
      <c r="BS8" s="71">
        <v>41</v>
      </c>
      <c r="BT8" s="71">
        <v>37.9</v>
      </c>
      <c r="BU8" s="71">
        <v>69.8</v>
      </c>
      <c r="BV8" s="71">
        <v>69.7</v>
      </c>
      <c r="BW8" s="71">
        <v>70.099999999999994</v>
      </c>
      <c r="BX8" s="71">
        <v>70.400000000000006</v>
      </c>
      <c r="BY8" s="71">
        <v>65.8</v>
      </c>
      <c r="BZ8" s="71">
        <v>67.2</v>
      </c>
      <c r="CA8" s="72">
        <v>26391</v>
      </c>
      <c r="CB8" s="72">
        <v>28501</v>
      </c>
      <c r="CC8" s="72">
        <v>29123</v>
      </c>
      <c r="CD8" s="72">
        <v>31154</v>
      </c>
      <c r="CE8" s="72">
        <v>33267</v>
      </c>
      <c r="CF8" s="72">
        <v>33492</v>
      </c>
      <c r="CG8" s="72">
        <v>34136</v>
      </c>
      <c r="CH8" s="72">
        <v>34924</v>
      </c>
      <c r="CI8" s="72">
        <v>35788</v>
      </c>
      <c r="CJ8" s="72">
        <v>37855</v>
      </c>
      <c r="CK8" s="71">
        <v>56733</v>
      </c>
      <c r="CL8" s="72">
        <v>11325</v>
      </c>
      <c r="CM8" s="72">
        <v>11044</v>
      </c>
      <c r="CN8" s="72">
        <v>10935</v>
      </c>
      <c r="CO8" s="72">
        <v>11203</v>
      </c>
      <c r="CP8" s="72">
        <v>9986</v>
      </c>
      <c r="CQ8" s="72">
        <v>9976</v>
      </c>
      <c r="CR8" s="72">
        <v>10130</v>
      </c>
      <c r="CS8" s="72">
        <v>10244</v>
      </c>
      <c r="CT8" s="72">
        <v>10602</v>
      </c>
      <c r="CU8" s="72">
        <v>11234</v>
      </c>
      <c r="CV8" s="71">
        <v>16778</v>
      </c>
      <c r="CW8" s="72">
        <v>102.6</v>
      </c>
      <c r="CX8" s="72">
        <v>101</v>
      </c>
      <c r="CY8" s="72">
        <v>112.9</v>
      </c>
      <c r="CZ8" s="72">
        <v>105.7</v>
      </c>
      <c r="DA8" s="72">
        <v>111.8</v>
      </c>
      <c r="DB8" s="72">
        <v>63.4</v>
      </c>
      <c r="DC8" s="72">
        <v>63.4</v>
      </c>
      <c r="DD8" s="72">
        <v>63.7</v>
      </c>
      <c r="DE8" s="72">
        <v>63.3</v>
      </c>
      <c r="DF8" s="72">
        <v>68.5</v>
      </c>
      <c r="DG8" s="72">
        <v>58.8</v>
      </c>
      <c r="DH8" s="72">
        <v>26</v>
      </c>
      <c r="DI8" s="72">
        <v>25.3</v>
      </c>
      <c r="DJ8" s="72">
        <v>25</v>
      </c>
      <c r="DK8" s="72">
        <v>23.1</v>
      </c>
      <c r="DL8" s="72">
        <v>18.2</v>
      </c>
      <c r="DM8" s="72">
        <v>18.7</v>
      </c>
      <c r="DN8" s="72">
        <v>18.3</v>
      </c>
      <c r="DO8" s="72">
        <v>17.7</v>
      </c>
      <c r="DP8" s="72">
        <v>17.5</v>
      </c>
      <c r="DQ8" s="72">
        <v>17.5</v>
      </c>
      <c r="DR8" s="72">
        <v>24.8</v>
      </c>
      <c r="DS8" s="71">
        <v>78.099999999999994</v>
      </c>
      <c r="DT8" s="71">
        <v>80.400000000000006</v>
      </c>
      <c r="DU8" s="71">
        <v>83</v>
      </c>
      <c r="DV8" s="71">
        <v>21.5</v>
      </c>
      <c r="DW8" s="71">
        <v>25.6</v>
      </c>
      <c r="DX8" s="71">
        <v>52.5</v>
      </c>
      <c r="DY8" s="71">
        <v>53.5</v>
      </c>
      <c r="DZ8" s="71">
        <v>54.1</v>
      </c>
      <c r="EA8" s="71">
        <v>54.6</v>
      </c>
      <c r="EB8" s="71">
        <v>56.9</v>
      </c>
      <c r="EC8" s="71">
        <v>54.8</v>
      </c>
      <c r="ED8" s="71">
        <v>75.2</v>
      </c>
      <c r="EE8" s="71">
        <v>79</v>
      </c>
      <c r="EF8" s="71">
        <v>84.5</v>
      </c>
      <c r="EG8" s="71">
        <v>26.2</v>
      </c>
      <c r="EH8" s="71">
        <v>37</v>
      </c>
      <c r="EI8" s="71">
        <v>69.7</v>
      </c>
      <c r="EJ8" s="71">
        <v>71.3</v>
      </c>
      <c r="EK8" s="71">
        <v>71.400000000000006</v>
      </c>
      <c r="EL8" s="71">
        <v>71.7</v>
      </c>
      <c r="EM8" s="71">
        <v>72.900000000000006</v>
      </c>
      <c r="EN8" s="71">
        <v>70.3</v>
      </c>
      <c r="EO8" s="72">
        <v>16952089</v>
      </c>
      <c r="EP8" s="72">
        <v>16750039</v>
      </c>
      <c r="EQ8" s="72">
        <v>16737406</v>
      </c>
      <c r="ER8" s="72">
        <v>59219756</v>
      </c>
      <c r="ES8" s="72">
        <v>59213946</v>
      </c>
      <c r="ET8" s="72">
        <v>37752628</v>
      </c>
      <c r="EU8" s="72">
        <v>39094598</v>
      </c>
      <c r="EV8" s="72">
        <v>40683727</v>
      </c>
      <c r="EW8" s="72">
        <v>41891213</v>
      </c>
      <c r="EX8" s="72">
        <v>42806727</v>
      </c>
      <c r="EY8" s="72">
        <v>49168683</v>
      </c>
    </row>
    <row r="9" spans="1:155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5"/>
      <c r="BT9" s="75"/>
      <c r="BU9" s="74"/>
      <c r="BV9" s="74"/>
      <c r="BW9" s="74"/>
      <c r="BX9" s="74"/>
      <c r="BY9" s="74"/>
      <c r="BZ9" s="74"/>
      <c r="CA9" s="74"/>
      <c r="CB9" s="74"/>
      <c r="CC9" s="74"/>
      <c r="CD9" s="75"/>
      <c r="CE9" s="75"/>
      <c r="CF9" s="74"/>
      <c r="CG9" s="74"/>
      <c r="CH9" s="74"/>
      <c r="CI9" s="74"/>
      <c r="CJ9" s="74"/>
      <c r="CK9" s="74"/>
      <c r="CL9" s="74"/>
      <c r="CM9" s="74"/>
      <c r="CN9" s="74"/>
      <c r="CO9" s="76"/>
      <c r="CP9" s="76"/>
      <c r="CQ9" s="74"/>
      <c r="CR9" s="74"/>
      <c r="CS9" s="74"/>
      <c r="CT9" s="74"/>
      <c r="CU9" s="74"/>
      <c r="CV9" s="74"/>
      <c r="CW9" s="74"/>
      <c r="CX9" s="74"/>
      <c r="CY9" s="74"/>
      <c r="CZ9" s="75"/>
      <c r="DA9" s="75"/>
      <c r="DB9" s="74"/>
      <c r="DC9" s="74"/>
      <c r="DD9" s="74"/>
      <c r="DE9" s="74"/>
      <c r="DF9" s="74"/>
      <c r="DG9" s="74"/>
      <c r="DH9" s="74"/>
      <c r="DI9" s="74"/>
      <c r="DJ9" s="74"/>
      <c r="DK9" s="75"/>
      <c r="DL9" s="75"/>
      <c r="DM9" s="74"/>
      <c r="DN9" s="74"/>
      <c r="DO9" s="74"/>
      <c r="DP9" s="74"/>
      <c r="DQ9" s="74"/>
      <c r="DR9" s="74"/>
      <c r="DS9" s="74"/>
      <c r="DT9" s="74"/>
      <c r="DU9" s="74"/>
      <c r="DV9" s="75"/>
      <c r="DW9" s="75"/>
      <c r="DX9" s="74"/>
      <c r="DY9" s="74"/>
      <c r="DZ9" s="74"/>
      <c r="EA9" s="74"/>
      <c r="EB9" s="74"/>
      <c r="EC9" s="74"/>
      <c r="ED9" s="74"/>
      <c r="EE9" s="74"/>
      <c r="EF9" s="74"/>
      <c r="EG9" s="75"/>
      <c r="EH9" s="75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</row>
    <row r="10" spans="1:155" x14ac:dyDescent="0.15">
      <c r="A10" s="77"/>
      <c r="B10" s="77" t="s">
        <v>171</v>
      </c>
      <c r="C10" s="77" t="s">
        <v>172</v>
      </c>
      <c r="D10" s="77" t="s">
        <v>173</v>
      </c>
      <c r="E10" s="77" t="s">
        <v>174</v>
      </c>
      <c r="F10" s="77" t="s">
        <v>175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3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3"/>
      <c r="BO10" s="73"/>
      <c r="BP10" s="73"/>
      <c r="BQ10" s="74"/>
      <c r="BR10" s="74"/>
      <c r="BS10" s="74"/>
      <c r="BT10" s="74"/>
      <c r="BU10" s="74"/>
      <c r="BV10" s="74"/>
      <c r="BW10" s="74"/>
      <c r="BX10" s="74"/>
      <c r="BY10" s="73"/>
      <c r="BZ10" s="74"/>
      <c r="CA10" s="73"/>
      <c r="CB10" s="74"/>
      <c r="CC10" s="74"/>
      <c r="CD10" s="74"/>
      <c r="CE10" s="74"/>
      <c r="CF10" s="74"/>
      <c r="CG10" s="74"/>
      <c r="CH10" s="74"/>
      <c r="CI10" s="74"/>
      <c r="CJ10" s="73"/>
      <c r="CK10" s="74"/>
      <c r="CL10" s="73"/>
      <c r="CM10" s="74"/>
      <c r="CN10" s="74"/>
      <c r="CO10" s="74"/>
      <c r="CP10" s="74"/>
      <c r="CQ10" s="74"/>
      <c r="CR10" s="74"/>
      <c r="CS10" s="74"/>
      <c r="CT10" s="74"/>
      <c r="CU10" s="73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3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3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3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3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3"/>
      <c r="EY10" s="74"/>
    </row>
    <row r="11" spans="1:155" x14ac:dyDescent="0.15">
      <c r="A11" s="77" t="s">
        <v>40</v>
      </c>
      <c r="B11" s="78" t="str">
        <f>IF(VALUE($B$6)=0,"",IF(VALUE($B$6)&gt;2022,"R"&amp;TEXT(VALUE($B$6)-2022,"00"),"H"&amp;VALUE($B$6)-1992))</f>
        <v>H28</v>
      </c>
      <c r="C11" s="78" t="str">
        <f>IF(VALUE($B$6)=0,"",IF(VALUE($B$6)&gt;2021,"R"&amp;TEXT(VALUE($B$6)-2021,"00"),"H"&amp;VALUE($B$6)-1991))</f>
        <v>H29</v>
      </c>
      <c r="D11" s="78" t="str">
        <f>IF(VALUE($B$6)=0,"",IF(VALUE($B$6)&gt;2020,"R"&amp;TEXT(VALUE($B$6)-2020,"00"),"H"&amp;VALUE($B$6)-1990))</f>
        <v>H30</v>
      </c>
      <c r="E11" s="78" t="str">
        <f>IF(VALUE($B$6)=0,"",IF(VALUE($B$6)&gt;2019,"R"&amp;TEXT(VALUE($B$6)-2019,"00"),"H"&amp;VALUE($B$6)-1989))</f>
        <v>R01</v>
      </c>
      <c r="F11" s="78" t="str">
        <f>IF(VALUE($B$6)=0,"",IF(VALUE($B$6)&gt;2018,"R"&amp;TEXT(VALUE($B$6)-2018,"00"),"H"&amp;VALUE($B$6)-1988))</f>
        <v>R02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4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4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4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4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4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</row>
    <row r="12" spans="1:155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</row>
    <row r="13" spans="1:155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</row>
    <row r="14" spans="1:155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</row>
    <row r="15" spans="1:155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</row>
    <row r="16" spans="1:155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</row>
    <row r="17" spans="14:155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</row>
    <row r="18" spans="14:155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</row>
    <row r="19" spans="14:155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</row>
    <row r="20" spans="14:155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新潟県</cp:lastModifiedBy>
  <cp:lastPrinted>2022-01-21T06:13:26Z</cp:lastPrinted>
  <dcterms:created xsi:type="dcterms:W3CDTF">2021-12-03T08:43:01Z</dcterms:created>
  <dcterms:modified xsi:type="dcterms:W3CDTF">2022-01-21T06:28:29Z</dcterms:modified>
  <cp:category/>
</cp:coreProperties>
</file>