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2地方公営企業決算統計\20　経営分析\02 作業\【経営比較分析表】2020_150002_46_060\"/>
    </mc:Choice>
  </mc:AlternateContent>
  <workbookProtection workbookAlgorithmName="SHA-512" workbookHashValue="lrAcsumjIWysjlDemi6sI7k25jJ6O3jfQWedMo+kbW0uwrSawmNatZYy8be1Dgkhpe31JuswttHEE/OnscKSJw==" workbookSaltValue="UBcH7gtVLLbHOkWuEJwVR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HM78" i="4"/>
  <c r="FL54" i="4"/>
  <c r="FL32" i="4"/>
  <c r="BX54" i="4"/>
  <c r="BX32" i="4"/>
  <c r="CS78" i="4"/>
  <c r="MN54" i="4"/>
  <c r="MN32" i="4"/>
  <c r="IZ54" i="4"/>
  <c r="IZ32" i="4"/>
  <c r="C11" i="5"/>
  <c r="D11" i="5"/>
  <c r="E11" i="5"/>
  <c r="B11" i="5"/>
  <c r="DS54" i="4" l="1"/>
  <c r="AN78" i="4"/>
  <c r="AE54" i="4"/>
  <c r="AE32" i="4"/>
  <c r="KU54" i="4"/>
  <c r="KU32" i="4"/>
  <c r="KC78" i="4"/>
  <c r="HG54" i="4"/>
  <c r="HG32" i="4"/>
  <c r="FH78" i="4"/>
  <c r="DS32" i="4"/>
  <c r="LY54" i="4"/>
  <c r="LO78" i="4"/>
  <c r="IK54" i="4"/>
  <c r="IK32" i="4"/>
  <c r="GT78" i="4"/>
  <c r="EW54" i="4"/>
  <c r="BZ78" i="4"/>
  <c r="BI54" i="4"/>
  <c r="BI32" i="4"/>
  <c r="LY32" i="4"/>
  <c r="EW32" i="4"/>
  <c r="GR54" i="4"/>
  <c r="GR32" i="4"/>
  <c r="P32" i="4"/>
  <c r="EO78" i="4"/>
  <c r="DD54" i="4"/>
  <c r="DD32" i="4"/>
  <c r="U78" i="4"/>
  <c r="KF54" i="4"/>
  <c r="KF32" i="4"/>
  <c r="JJ78" i="4"/>
  <c r="P54" i="4"/>
  <c r="BG78" i="4"/>
  <c r="LJ54" i="4"/>
  <c r="LJ32" i="4"/>
  <c r="HV32" i="4"/>
  <c r="KV78" i="4"/>
  <c r="GA78" i="4"/>
  <c r="EH54" i="4"/>
  <c r="EH32" i="4"/>
  <c r="AT54" i="4"/>
  <c r="AT32" i="4"/>
  <c r="HV54" i="4"/>
</calcChain>
</file>

<file path=xl/sharedStrings.xml><?xml version="1.0" encoding="utf-8"?>
<sst xmlns="http://schemas.openxmlformats.org/spreadsheetml/2006/main" count="328" uniqueCount="192">
  <si>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</si>
  <si>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</si>
  <si>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</si>
  <si>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</si>
  <si>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</si>
  <si>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</si>
  <si>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</si>
  <si>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</si>
  <si>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</si>
  <si>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</si>
  <si>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</si>
  <si>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</si>
  <si>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</si>
  <si>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</si>
  <si>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</si>
  <si>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</si>
  <si>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</si>
  <si>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</si>
  <si>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</si>
  <si>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</si>
  <si>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</si>
  <si>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</si>
  <si>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</si>
  <si>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</si>
  <si>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</si>
  <si>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</si>
  <si>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</si>
  <si>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</si>
  <si>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</si>
  <si>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</si>
  <si>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</si>
  <si>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</si>
  <si>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</si>
  <si>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</si>
  <si>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</si>
  <si>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</si>
  <si>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</si>
  <si>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</si>
  <si>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</si>
  <si>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</si>
  <si>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</si>
  <si>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</si>
  <si>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</si>
  <si>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</si>
  <si>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</si>
  <si>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</si>
  <si>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</si>
  <si>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</si>
  <si>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</si>
  <si>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</si>
  <si>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</si>
  <si>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</si>
  <si>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</si>
  <si>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</si>
  <si>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</si>
  <si>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</si>
  <si>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</si>
  <si>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</si>
  <si>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</si>
  <si>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</si>
  <si>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</si>
  <si>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</si>
  <si>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</si>
  <si>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</si>
  <si>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</si>
  <si>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</si>
  <si>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</si>
  <si>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</si>
  <si>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</si>
  <si>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</si>
  <si>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</si>
  <si>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</si>
  <si>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</si>
  <si>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</si>
  <si>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</si>
  <si>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</si>
  <si>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</si>
  <si>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</si>
  <si>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</si>
  <si>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</si>
  <si>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</si>
  <si>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</si>
  <si>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</si>
  <si>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</si>
  <si>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</si>
  <si>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</si>
  <si>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</si>
  <si>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</si>
  <si>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</si>
  <si>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</si>
  <si>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</si>
  <si>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</si>
  <si>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</si>
  <si>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</si>
  <si>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</si>
  <si>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</si>
  <si>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</si>
  <si>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</si>
  <si>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</si>
  <si>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</si>
  <si>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</si>
  <si>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</si>
  <si>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</si>
  <si>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</si>
  <si>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</si>
  <si>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</si>
  <si>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</si>
  <si>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</si>
  <si>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</si>
  <si>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</si>
  <si>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</si>
  <si>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</si>
  <si>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</si>
  <si>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</si>
  <si>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</si>
  <si>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</si>
  <si>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</si>
  <si>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</si>
  <si>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</si>
  <si>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</si>
  <si>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</si>
  <si>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</si>
  <si>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</si>
  <si>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</si>
  <si>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</si>
  <si>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</si>
  <si>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</si>
  <si>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</si>
  <si>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</si>
  <si>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</si>
  <si>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</si>
  <si>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</si>
  <si>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</si>
  <si>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</si>
  <si>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</si>
  <si>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</si>
  <si>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</si>
  <si>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</si>
  <si>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</si>
  <si>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</si>
  <si>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</si>
  <si>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</si>
  <si>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</si>
  <si>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</si>
  <si>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</si>
  <si>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</si>
  <si>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</si>
  <si>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</si>
  <si>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</si>
  <si>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</si>
  <si>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</si>
  <si>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</si>
  <si>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</si>
  <si>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</si>
  <si>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</si>
  <si>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</si>
  <si>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</si>
  <si>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</si>
  <si>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</si>
  <si>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</si>
  <si>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</si>
  <si>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</si>
  <si>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</si>
  <si>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</si>
  <si>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</si>
  <si>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</si>
  <si>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</si>
  <si>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</si>
  <si>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</si>
  <si>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</si>
  <si>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</si>
  <si>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</si>
  <si>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</si>
  <si>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精神医療センター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</si>
  <si>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</si>
  <si>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</si>
  <si>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</si>
  <si>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</si>
  <si>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</si>
  <si>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</si>
  <si>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</si>
  <si>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</si>
  <si>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</si>
  <si>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</si>
  <si>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</si>
  <si>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</si>
  <si>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</si>
  <si>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</si>
  <si>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「重度かつ慢性期」「児童・思春期」「依存症」に対する精神科医療の提供を中心に行いながら、精神科救急入院患者の受入の拡充を図る。
　精神科医療機関、障害福祉サービス事業者との連携、訪問看護等の患者の地域生活支援等により、長期入院患者の地域移行を促進する。
　精神疾患への早期介入により、精神障害発症の予防に対する役割を担う。
　災害派遣精神医療チーム（DPAT）に参加し、被災地域での精神科医療及び精神保健活動を支援する。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</si>
  <si>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</si>
  <si>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建物の老朽化度合いは中程度だが、器械備品については、令和元年度に高額の器械備品を更新したため、償却率が低くなっている。
（各指標の類似病院平均との比較等）
①有形固定資産減価償却率：数値が高い
②器械備品減価償却率：数値が低い
③１床当たり有形固定資産：数値が低い</t>
    <rPh sb="128" eb="130">
      <t>スウチ</t>
    </rPh>
    <rPh sb="131" eb="132">
      <t>ヒク</t>
    </rPh>
    <phoneticPr fontId="5"/>
  </si>
  <si>
    <t>　精神科専門病院であり、一般会計繰入金を受けて、経常収支比率が概ね100％を上回っている状況であるが、医業収支比率の類似病院平均との大きな乖離が続いている。令和2年度は新型コロナウイルス感染症の影響による患者減等により、病床利用率が低下した。稼働病床削減による規模適正化を図っているが、一般会計負担縮減の観点から、一層効率的な運営が求められる状況にある。
（各指標の類似病院平均との比較等）
①経常収支比率：同水準
②医業収支比率：数値が低い
③累積欠損金比率：数値が低い
④病床利用率：数値が低い
⑤入院患者１人１日当たり収益：数値が低い
⑥外来患者１人１日当たり収益：同水準
⑦職員給与費対医業収益比率：数値が高い
⑧材料費対医業収益比率：数値が高い</t>
    <rPh sb="105" eb="106">
      <t>トウ</t>
    </rPh>
    <rPh sb="204" eb="207">
      <t>ドウスイジュン</t>
    </rPh>
    <rPh sb="286" eb="289">
      <t>ドウスイジュン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</si>
</sst>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40.299999999999997</c:v>
                </c:pt>
                <c:pt idx="2">
                  <c:v>38.799999999999997</c:v>
                </c:pt>
                <c:pt idx="3">
                  <c:v>36.700000000000003</c:v>
                </c:pt>
                <c:pt idx="4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3-4173-BF14-E7CB295E4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72.3</c:v>
                </c:pt>
                <c:pt idx="2">
                  <c:v>72.099999999999994</c:v>
                </c:pt>
                <c:pt idx="3">
                  <c:v>69.8</c:v>
                </c:pt>
                <c:pt idx="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3-4173-BF14-E7CB295E4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8027</c:v>
                </c:pt>
                <c:pt idx="1">
                  <c:v>8154</c:v>
                </c:pt>
                <c:pt idx="2">
                  <c:v>8229</c:v>
                </c:pt>
                <c:pt idx="3">
                  <c:v>8297</c:v>
                </c:pt>
                <c:pt idx="4">
                  <c:v>8730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9-4D53-91F0-E0FB8323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8502</c:v>
                </c:pt>
                <c:pt idx="1">
                  <c:v>8542</c:v>
                </c:pt>
                <c:pt idx="2">
                  <c:v>8518</c:v>
                </c:pt>
                <c:pt idx="3">
                  <c:v>7891</c:v>
                </c:pt>
                <c:pt idx="4">
                  <c:v>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9-4D53-91F0-E0FB8323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17520</c:v>
                </c:pt>
                <c:pt idx="1">
                  <c:v>17585</c:v>
                </c:pt>
                <c:pt idx="2">
                  <c:v>17743</c:v>
                </c:pt>
                <c:pt idx="3">
                  <c:v>18283</c:v>
                </c:pt>
                <c:pt idx="4">
                  <c:v>18268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2-4177-8C7A-52B489FB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20681</c:v>
                </c:pt>
                <c:pt idx="1">
                  <c:v>21037</c:v>
                </c:pt>
                <c:pt idx="2">
                  <c:v>21418</c:v>
                </c:pt>
                <c:pt idx="3">
                  <c:v>21604</c:v>
                </c:pt>
                <c:pt idx="4">
                  <c:v>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2-4177-8C7A-52B489FB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1.8</c:v>
                </c:pt>
                <c:pt idx="1">
                  <c:v>4.0999999999999996</c:v>
                </c:pt>
                <c:pt idx="2">
                  <c:v>2</c:v>
                </c:pt>
                <c:pt idx="3">
                  <c:v>0.1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8-4F6F-9F0B-E927637B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163.19999999999999</c:v>
                </c:pt>
                <c:pt idx="1">
                  <c:v>179</c:v>
                </c:pt>
                <c:pt idx="2">
                  <c:v>176.9</c:v>
                </c:pt>
                <c:pt idx="3">
                  <c:v>177.9</c:v>
                </c:pt>
                <c:pt idx="4">
                  <c:v>197.8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8-4F6F-9F0B-E927637B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39.5</c:v>
                </c:pt>
                <c:pt idx="1">
                  <c:v>41.4</c:v>
                </c:pt>
                <c:pt idx="2">
                  <c:v>40.299999999999997</c:v>
                </c:pt>
                <c:pt idx="3">
                  <c:v>39.5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C-4B6C-829D-6A5225A7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68.900000000000006</c:v>
                </c:pt>
                <c:pt idx="2">
                  <c:v>68.400000000000006</c:v>
                </c:pt>
                <c:pt idx="3">
                  <c:v>66.900000000000006</c:v>
                </c:pt>
                <c:pt idx="4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C-4B6C-829D-6A5225A7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99.2</c:v>
                </c:pt>
                <c:pt idx="2">
                  <c:v>101.1</c:v>
                </c:pt>
                <c:pt idx="3">
                  <c:v>100.4</c:v>
                </c:pt>
                <c:pt idx="4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0-4BF7-AD9B-A36AD695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100.9</c:v>
                </c:pt>
                <c:pt idx="2">
                  <c:v>100.9</c:v>
                </c:pt>
                <c:pt idx="3">
                  <c:v>99.7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0-4BF7-AD9B-A36AD695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60.2</c:v>
                </c:pt>
                <c:pt idx="1">
                  <c:v>62.1</c:v>
                </c:pt>
                <c:pt idx="2">
                  <c:v>63.4</c:v>
                </c:pt>
                <c:pt idx="3">
                  <c:v>63</c:v>
                </c:pt>
                <c:pt idx="4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982-A466-93AD624CF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48.4</c:v>
                </c:pt>
                <c:pt idx="2">
                  <c:v>50.2</c:v>
                </c:pt>
                <c:pt idx="3">
                  <c:v>52.3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C-4982-A466-93AD624CF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82</c:v>
                </c:pt>
                <c:pt idx="1">
                  <c:v>82.8</c:v>
                </c:pt>
                <c:pt idx="2">
                  <c:v>82.5</c:v>
                </c:pt>
                <c:pt idx="3">
                  <c:v>57.4</c:v>
                </c:pt>
                <c:pt idx="4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C-41CF-AD54-6562860C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70</c:v>
                </c:pt>
                <c:pt idx="2">
                  <c:v>68.2</c:v>
                </c:pt>
                <c:pt idx="3">
                  <c:v>69.5</c:v>
                </c:pt>
                <c:pt idx="4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C-41CF-AD54-6562860C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26868923</c:v>
                </c:pt>
                <c:pt idx="1">
                  <c:v>26923405</c:v>
                </c:pt>
                <c:pt idx="2">
                  <c:v>26993768</c:v>
                </c:pt>
                <c:pt idx="3">
                  <c:v>27885340</c:v>
                </c:pt>
                <c:pt idx="4">
                  <c:v>28052198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1-4E8E-91ED-5BD73F3F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26996532</c:v>
                </c:pt>
                <c:pt idx="1">
                  <c:v>27577179</c:v>
                </c:pt>
                <c:pt idx="2">
                  <c:v>27722473</c:v>
                </c:pt>
                <c:pt idx="3">
                  <c:v>27879712</c:v>
                </c:pt>
                <c:pt idx="4">
                  <c:v>28287536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1-4E8E-91ED-5BD73F3F9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11.7</c:v>
                </c:pt>
                <c:pt idx="1">
                  <c:v>11</c:v>
                </c:pt>
                <c:pt idx="2">
                  <c:v>11.1</c:v>
                </c:pt>
                <c:pt idx="3">
                  <c:v>11.5</c:v>
                </c:pt>
                <c:pt idx="4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141-8BF1-3E78D2E1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7.9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4-4141-8BF1-3E78D2E1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184.4</c:v>
                </c:pt>
                <c:pt idx="1">
                  <c:v>176.7</c:v>
                </c:pt>
                <c:pt idx="2">
                  <c:v>184.7</c:v>
                </c:pt>
                <c:pt idx="3">
                  <c:v>187.8</c:v>
                </c:pt>
                <c:pt idx="4">
                  <c:v>185.2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B75-8162-360FFCA2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85.6</c:v>
                </c:pt>
                <c:pt idx="1">
                  <c:v>86.5</c:v>
                </c:pt>
                <c:pt idx="2">
                  <c:v>87.6</c:v>
                </c:pt>
                <c:pt idx="3">
                  <c:v>89.7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1-4B75-8162-360FFCA2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T25" zoomScale="85" zoomScaleNormal="85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新潟県　精神医療センター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精神科病院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精神病院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 t="str">
        <f>データ!Z6</f>
        <v>-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データ!AC6</f>
        <v>400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400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2213353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21502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１５：１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 t="str">
        <f>データ!AF6</f>
        <v>-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 t="str">
        <f>データ!AH6</f>
        <v>-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188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99.2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101.1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100.4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99.2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39.5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41.4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40.299999999999997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39.5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38.200000000000003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1.8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4.0999999999999996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2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0.1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2.2000000000000002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39.299999999999997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40.299999999999997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38.799999999999997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36.700000000000003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32.700000000000003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101.2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100.9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100.9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102.3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69.400000000000006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68.900000000000006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68.400000000000006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66.900000000000006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64.8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163.19999999999999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179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176.9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177.9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197.8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73.400000000000006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72.3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72.099999999999994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191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190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9">
        <f>データ!CA7</f>
        <v>17520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39">
        <f>データ!CB7</f>
        <v>17585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39">
        <f>データ!CC7</f>
        <v>17743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1"/>
      <c r="BI55" s="139">
        <f>データ!CD7</f>
        <v>18283</v>
      </c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39">
        <f>データ!CE7</f>
        <v>18268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1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9">
        <f>データ!CL7</f>
        <v>8027</v>
      </c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1"/>
      <c r="DS55" s="139">
        <f>データ!CM7</f>
        <v>8154</v>
      </c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1"/>
      <c r="EH55" s="139">
        <f>データ!CN7</f>
        <v>8229</v>
      </c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1"/>
      <c r="EW55" s="139">
        <f>データ!CO7</f>
        <v>8297</v>
      </c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1"/>
      <c r="FL55" s="139">
        <f>データ!CP7</f>
        <v>8730</v>
      </c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1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184.4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176.7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184.7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187.8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185.2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11.7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11.5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11.6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9">
        <f>データ!CF7</f>
        <v>20681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39">
        <f>データ!CG7</f>
        <v>21037</v>
      </c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39">
        <f>データ!CH7</f>
        <v>21418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1"/>
      <c r="BI56" s="139">
        <f>データ!CI7</f>
        <v>21604</v>
      </c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1"/>
      <c r="BX56" s="139">
        <f>データ!CJ7</f>
        <v>22234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1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9">
        <f>データ!CQ7</f>
        <v>8502</v>
      </c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1"/>
      <c r="DS56" s="139">
        <f>データ!CR7</f>
        <v>8542</v>
      </c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1"/>
      <c r="EH56" s="139">
        <f>データ!CS7</f>
        <v>8518</v>
      </c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1"/>
      <c r="EW56" s="139">
        <f>データ!CT7</f>
        <v>7891</v>
      </c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1"/>
      <c r="FL56" s="139">
        <f>データ!CU7</f>
        <v>8706</v>
      </c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1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85.6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86.5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87.6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89.7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92.2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8.1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8.1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7.9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7.9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2" t="s">
        <v>189</v>
      </c>
      <c r="NK70" s="143"/>
      <c r="NL70" s="143"/>
      <c r="NM70" s="143"/>
      <c r="NN70" s="143"/>
      <c r="NO70" s="143"/>
      <c r="NP70" s="143"/>
      <c r="NQ70" s="143"/>
      <c r="NR70" s="143"/>
      <c r="NS70" s="143"/>
      <c r="NT70" s="143"/>
      <c r="NU70" s="143"/>
      <c r="NV70" s="143"/>
      <c r="NW70" s="143"/>
      <c r="NX70" s="144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2"/>
      <c r="NK71" s="143"/>
      <c r="NL71" s="143"/>
      <c r="NM71" s="143"/>
      <c r="NN71" s="143"/>
      <c r="NO71" s="143"/>
      <c r="NP71" s="143"/>
      <c r="NQ71" s="143"/>
      <c r="NR71" s="143"/>
      <c r="NS71" s="143"/>
      <c r="NT71" s="143"/>
      <c r="NU71" s="143"/>
      <c r="NV71" s="143"/>
      <c r="NW71" s="143"/>
      <c r="NX71" s="144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2"/>
      <c r="NK72" s="143"/>
      <c r="NL72" s="143"/>
      <c r="NM72" s="143"/>
      <c r="NN72" s="143"/>
      <c r="NO72" s="143"/>
      <c r="NP72" s="143"/>
      <c r="NQ72" s="143"/>
      <c r="NR72" s="143"/>
      <c r="NS72" s="143"/>
      <c r="NT72" s="143"/>
      <c r="NU72" s="143"/>
      <c r="NV72" s="143"/>
      <c r="NW72" s="143"/>
      <c r="NX72" s="144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2"/>
      <c r="NK73" s="143"/>
      <c r="NL73" s="143"/>
      <c r="NM73" s="143"/>
      <c r="NN73" s="143"/>
      <c r="NO73" s="143"/>
      <c r="NP73" s="143"/>
      <c r="NQ73" s="143"/>
      <c r="NR73" s="143"/>
      <c r="NS73" s="143"/>
      <c r="NT73" s="143"/>
      <c r="NU73" s="143"/>
      <c r="NV73" s="143"/>
      <c r="NW73" s="143"/>
      <c r="NX73" s="144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2"/>
      <c r="NK74" s="143"/>
      <c r="NL74" s="143"/>
      <c r="NM74" s="143"/>
      <c r="NN74" s="143"/>
      <c r="NO74" s="143"/>
      <c r="NP74" s="143"/>
      <c r="NQ74" s="143"/>
      <c r="NR74" s="143"/>
      <c r="NS74" s="143"/>
      <c r="NT74" s="143"/>
      <c r="NU74" s="143"/>
      <c r="NV74" s="143"/>
      <c r="NW74" s="143"/>
      <c r="NX74" s="144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2"/>
      <c r="NK75" s="143"/>
      <c r="NL75" s="143"/>
      <c r="NM75" s="143"/>
      <c r="NN75" s="143"/>
      <c r="NO75" s="143"/>
      <c r="NP75" s="143"/>
      <c r="NQ75" s="143"/>
      <c r="NR75" s="143"/>
      <c r="NS75" s="143"/>
      <c r="NT75" s="143"/>
      <c r="NU75" s="143"/>
      <c r="NV75" s="143"/>
      <c r="NW75" s="143"/>
      <c r="NX75" s="144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2"/>
      <c r="NK76" s="143"/>
      <c r="NL76" s="143"/>
      <c r="NM76" s="143"/>
      <c r="NN76" s="143"/>
      <c r="NO76" s="143"/>
      <c r="NP76" s="143"/>
      <c r="NQ76" s="143"/>
      <c r="NR76" s="143"/>
      <c r="NS76" s="143"/>
      <c r="NT76" s="143"/>
      <c r="NU76" s="143"/>
      <c r="NV76" s="143"/>
      <c r="NW76" s="143"/>
      <c r="NX76" s="144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2"/>
      <c r="NK77" s="143"/>
      <c r="NL77" s="143"/>
      <c r="NM77" s="143"/>
      <c r="NN77" s="143"/>
      <c r="NO77" s="143"/>
      <c r="NP77" s="143"/>
      <c r="NQ77" s="143"/>
      <c r="NR77" s="143"/>
      <c r="NS77" s="143"/>
      <c r="NT77" s="143"/>
      <c r="NU77" s="143"/>
      <c r="NV77" s="143"/>
      <c r="NW77" s="143"/>
      <c r="NX77" s="144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8" t="str">
        <f>データ!$B$11</f>
        <v>H28</v>
      </c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 t="str">
        <f>データ!$C$11</f>
        <v>H29</v>
      </c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 t="str">
        <f>データ!$D$11</f>
        <v>H30</v>
      </c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 t="str">
        <f>データ!$E$11</f>
        <v>R01</v>
      </c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 t="str">
        <f>データ!$F$11</f>
        <v>R02</v>
      </c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8" t="str">
        <f>データ!$B$11</f>
        <v>H28</v>
      </c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 t="str">
        <f>データ!$C$11</f>
        <v>H29</v>
      </c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 t="str">
        <f>データ!$D$11</f>
        <v>H30</v>
      </c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 t="str">
        <f>データ!$E$11</f>
        <v>R01</v>
      </c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 t="str">
        <f>データ!$F$11</f>
        <v>R02</v>
      </c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8" t="str">
        <f>データ!$B$11</f>
        <v>H28</v>
      </c>
      <c r="JK78" s="148"/>
      <c r="JL78" s="148"/>
      <c r="JM78" s="148"/>
      <c r="JN78" s="148"/>
      <c r="JO78" s="148"/>
      <c r="JP78" s="148"/>
      <c r="JQ78" s="148"/>
      <c r="JR78" s="148"/>
      <c r="JS78" s="148"/>
      <c r="JT78" s="148"/>
      <c r="JU78" s="148"/>
      <c r="JV78" s="148"/>
      <c r="JW78" s="148"/>
      <c r="JX78" s="148"/>
      <c r="JY78" s="148"/>
      <c r="JZ78" s="148"/>
      <c r="KA78" s="148"/>
      <c r="KB78" s="148"/>
      <c r="KC78" s="148" t="str">
        <f>データ!$C$11</f>
        <v>H29</v>
      </c>
      <c r="KD78" s="148"/>
      <c r="KE78" s="148"/>
      <c r="KF78" s="148"/>
      <c r="KG78" s="148"/>
      <c r="KH78" s="148"/>
      <c r="KI78" s="148"/>
      <c r="KJ78" s="148"/>
      <c r="KK78" s="148"/>
      <c r="KL78" s="148"/>
      <c r="KM78" s="148"/>
      <c r="KN78" s="148"/>
      <c r="KO78" s="148"/>
      <c r="KP78" s="148"/>
      <c r="KQ78" s="148"/>
      <c r="KR78" s="148"/>
      <c r="KS78" s="148"/>
      <c r="KT78" s="148"/>
      <c r="KU78" s="148"/>
      <c r="KV78" s="148" t="str">
        <f>データ!$D$11</f>
        <v>H30</v>
      </c>
      <c r="KW78" s="148"/>
      <c r="KX78" s="148"/>
      <c r="KY78" s="148"/>
      <c r="KZ78" s="148"/>
      <c r="LA78" s="148"/>
      <c r="LB78" s="148"/>
      <c r="LC78" s="148"/>
      <c r="LD78" s="148"/>
      <c r="LE78" s="148"/>
      <c r="LF78" s="148"/>
      <c r="LG78" s="148"/>
      <c r="LH78" s="148"/>
      <c r="LI78" s="148"/>
      <c r="LJ78" s="148"/>
      <c r="LK78" s="148"/>
      <c r="LL78" s="148"/>
      <c r="LM78" s="148"/>
      <c r="LN78" s="148"/>
      <c r="LO78" s="148" t="str">
        <f>データ!$E$11</f>
        <v>R01</v>
      </c>
      <c r="LP78" s="148"/>
      <c r="LQ78" s="148"/>
      <c r="LR78" s="148"/>
      <c r="LS78" s="148"/>
      <c r="LT78" s="148"/>
      <c r="LU78" s="148"/>
      <c r="LV78" s="148"/>
      <c r="LW78" s="148"/>
      <c r="LX78" s="148"/>
      <c r="LY78" s="148"/>
      <c r="LZ78" s="148"/>
      <c r="MA78" s="148"/>
      <c r="MB78" s="148"/>
      <c r="MC78" s="148"/>
      <c r="MD78" s="148"/>
      <c r="ME78" s="148"/>
      <c r="MF78" s="148"/>
      <c r="MG78" s="148"/>
      <c r="MH78" s="148" t="str">
        <f>データ!$F$11</f>
        <v>R02</v>
      </c>
      <c r="MI78" s="148"/>
      <c r="MJ78" s="148"/>
      <c r="MK78" s="148"/>
      <c r="ML78" s="148"/>
      <c r="MM78" s="148"/>
      <c r="MN78" s="148"/>
      <c r="MO78" s="148"/>
      <c r="MP78" s="148"/>
      <c r="MQ78" s="148"/>
      <c r="MR78" s="148"/>
      <c r="MS78" s="148"/>
      <c r="MT78" s="148"/>
      <c r="MU78" s="148"/>
      <c r="MV78" s="148"/>
      <c r="MW78" s="148"/>
      <c r="MX78" s="148"/>
      <c r="MY78" s="148"/>
      <c r="MZ78" s="148"/>
      <c r="NA78" s="5"/>
      <c r="NB78" s="5"/>
      <c r="NC78" s="5"/>
      <c r="ND78" s="5"/>
      <c r="NE78" s="5"/>
      <c r="NF78" s="5"/>
      <c r="NG78" s="39"/>
      <c r="NH78" s="27"/>
      <c r="NI78" s="2"/>
      <c r="NJ78" s="142"/>
      <c r="NK78" s="143"/>
      <c r="NL78" s="143"/>
      <c r="NM78" s="143"/>
      <c r="NN78" s="143"/>
      <c r="NO78" s="143"/>
      <c r="NP78" s="143"/>
      <c r="NQ78" s="143"/>
      <c r="NR78" s="143"/>
      <c r="NS78" s="143"/>
      <c r="NT78" s="143"/>
      <c r="NU78" s="143"/>
      <c r="NV78" s="143"/>
      <c r="NW78" s="143"/>
      <c r="NX78" s="144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49" t="s">
        <v>57</v>
      </c>
      <c r="K79" s="150"/>
      <c r="L79" s="150"/>
      <c r="M79" s="150"/>
      <c r="N79" s="150"/>
      <c r="O79" s="150"/>
      <c r="P79" s="150"/>
      <c r="Q79" s="150"/>
      <c r="R79" s="150"/>
      <c r="S79" s="150"/>
      <c r="T79" s="151"/>
      <c r="U79" s="152">
        <f>データ!DS7</f>
        <v>60.2</v>
      </c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>
        <f>データ!DT7</f>
        <v>62.1</v>
      </c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>
        <f>データ!DU7</f>
        <v>63.4</v>
      </c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>
        <f>データ!DV7</f>
        <v>63</v>
      </c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>
        <f>データ!DW7</f>
        <v>64.900000000000006</v>
      </c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9" t="s">
        <v>57</v>
      </c>
      <c r="EE79" s="150"/>
      <c r="EF79" s="150"/>
      <c r="EG79" s="150"/>
      <c r="EH79" s="150"/>
      <c r="EI79" s="150"/>
      <c r="EJ79" s="150"/>
      <c r="EK79" s="150"/>
      <c r="EL79" s="150"/>
      <c r="EM79" s="150"/>
      <c r="EN79" s="151"/>
      <c r="EO79" s="152">
        <f>データ!ED7</f>
        <v>82</v>
      </c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>
        <f>データ!EE7</f>
        <v>82.8</v>
      </c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>
        <f>データ!EF7</f>
        <v>82.5</v>
      </c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>
        <f>データ!EG7</f>
        <v>57.4</v>
      </c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>
        <f>データ!EH7</f>
        <v>61.9</v>
      </c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9" t="s">
        <v>57</v>
      </c>
      <c r="IZ79" s="150"/>
      <c r="JA79" s="150"/>
      <c r="JB79" s="150"/>
      <c r="JC79" s="150"/>
      <c r="JD79" s="150"/>
      <c r="JE79" s="150"/>
      <c r="JF79" s="150"/>
      <c r="JG79" s="150"/>
      <c r="JH79" s="150"/>
      <c r="JI79" s="151"/>
      <c r="JJ79" s="153">
        <f>データ!EO7</f>
        <v>26868923</v>
      </c>
      <c r="JK79" s="153"/>
      <c r="JL79" s="153"/>
      <c r="JM79" s="153"/>
      <c r="JN79" s="153"/>
      <c r="JO79" s="153"/>
      <c r="JP79" s="153"/>
      <c r="JQ79" s="153"/>
      <c r="JR79" s="153"/>
      <c r="JS79" s="153"/>
      <c r="JT79" s="153"/>
      <c r="JU79" s="153"/>
      <c r="JV79" s="153"/>
      <c r="JW79" s="153"/>
      <c r="JX79" s="153"/>
      <c r="JY79" s="153"/>
      <c r="JZ79" s="153"/>
      <c r="KA79" s="153"/>
      <c r="KB79" s="153"/>
      <c r="KC79" s="153">
        <f>データ!EP7</f>
        <v>26923405</v>
      </c>
      <c r="KD79" s="153"/>
      <c r="KE79" s="153"/>
      <c r="KF79" s="153"/>
      <c r="KG79" s="153"/>
      <c r="KH79" s="153"/>
      <c r="KI79" s="153"/>
      <c r="KJ79" s="153"/>
      <c r="KK79" s="153"/>
      <c r="KL79" s="153"/>
      <c r="KM79" s="153"/>
      <c r="KN79" s="153"/>
      <c r="KO79" s="153"/>
      <c r="KP79" s="153"/>
      <c r="KQ79" s="153"/>
      <c r="KR79" s="153"/>
      <c r="KS79" s="153"/>
      <c r="KT79" s="153"/>
      <c r="KU79" s="153"/>
      <c r="KV79" s="153">
        <f>データ!EQ7</f>
        <v>26993768</v>
      </c>
      <c r="KW79" s="153"/>
      <c r="KX79" s="153"/>
      <c r="KY79" s="153"/>
      <c r="KZ79" s="153"/>
      <c r="LA79" s="153"/>
      <c r="LB79" s="153"/>
      <c r="LC79" s="153"/>
      <c r="LD79" s="153"/>
      <c r="LE79" s="153"/>
      <c r="LF79" s="153"/>
      <c r="LG79" s="153"/>
      <c r="LH79" s="153"/>
      <c r="LI79" s="153"/>
      <c r="LJ79" s="153"/>
      <c r="LK79" s="153"/>
      <c r="LL79" s="153"/>
      <c r="LM79" s="153"/>
      <c r="LN79" s="153"/>
      <c r="LO79" s="153">
        <f>データ!ER7</f>
        <v>27885340</v>
      </c>
      <c r="LP79" s="153"/>
      <c r="LQ79" s="153"/>
      <c r="LR79" s="153"/>
      <c r="LS79" s="153"/>
      <c r="LT79" s="153"/>
      <c r="LU79" s="153"/>
      <c r="LV79" s="153"/>
      <c r="LW79" s="153"/>
      <c r="LX79" s="153"/>
      <c r="LY79" s="153"/>
      <c r="LZ79" s="153"/>
      <c r="MA79" s="153"/>
      <c r="MB79" s="153"/>
      <c r="MC79" s="153"/>
      <c r="MD79" s="153"/>
      <c r="ME79" s="153"/>
      <c r="MF79" s="153"/>
      <c r="MG79" s="153"/>
      <c r="MH79" s="153">
        <f>データ!ES7</f>
        <v>28052198</v>
      </c>
      <c r="MI79" s="153"/>
      <c r="MJ79" s="153"/>
      <c r="MK79" s="153"/>
      <c r="ML79" s="153"/>
      <c r="MM79" s="153"/>
      <c r="MN79" s="153"/>
      <c r="MO79" s="153"/>
      <c r="MP79" s="153"/>
      <c r="MQ79" s="153"/>
      <c r="MR79" s="153"/>
      <c r="MS79" s="153"/>
      <c r="MT79" s="153"/>
      <c r="MU79" s="153"/>
      <c r="MV79" s="153"/>
      <c r="MW79" s="153"/>
      <c r="MX79" s="153"/>
      <c r="MY79" s="153"/>
      <c r="MZ79" s="153"/>
      <c r="NA79" s="5"/>
      <c r="NB79" s="5"/>
      <c r="NC79" s="5"/>
      <c r="ND79" s="5"/>
      <c r="NE79" s="5"/>
      <c r="NF79" s="5"/>
      <c r="NG79" s="39"/>
      <c r="NH79" s="27"/>
      <c r="NI79" s="2"/>
      <c r="NJ79" s="142"/>
      <c r="NK79" s="143"/>
      <c r="NL79" s="143"/>
      <c r="NM79" s="143"/>
      <c r="NN79" s="143"/>
      <c r="NO79" s="143"/>
      <c r="NP79" s="143"/>
      <c r="NQ79" s="143"/>
      <c r="NR79" s="143"/>
      <c r="NS79" s="143"/>
      <c r="NT79" s="143"/>
      <c r="NU79" s="143"/>
      <c r="NV79" s="143"/>
      <c r="NW79" s="143"/>
      <c r="NX79" s="144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49" t="s">
        <v>59</v>
      </c>
      <c r="K80" s="150"/>
      <c r="L80" s="150"/>
      <c r="M80" s="150"/>
      <c r="N80" s="150"/>
      <c r="O80" s="150"/>
      <c r="P80" s="150"/>
      <c r="Q80" s="150"/>
      <c r="R80" s="150"/>
      <c r="S80" s="150"/>
      <c r="T80" s="151"/>
      <c r="U80" s="152">
        <f>データ!DX7</f>
        <v>46.7</v>
      </c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>
        <f>データ!DY7</f>
        <v>48.4</v>
      </c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>
        <f>データ!DZ7</f>
        <v>50.2</v>
      </c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>
        <f>データ!EA7</f>
        <v>52.3</v>
      </c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>
        <f>データ!EB7</f>
        <v>54</v>
      </c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9" t="s">
        <v>59</v>
      </c>
      <c r="EE80" s="150"/>
      <c r="EF80" s="150"/>
      <c r="EG80" s="150"/>
      <c r="EH80" s="150"/>
      <c r="EI80" s="150"/>
      <c r="EJ80" s="150"/>
      <c r="EK80" s="150"/>
      <c r="EL80" s="150"/>
      <c r="EM80" s="150"/>
      <c r="EN80" s="151"/>
      <c r="EO80" s="152">
        <f>データ!EI7</f>
        <v>66.3</v>
      </c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>
        <f>データ!EJ7</f>
        <v>70</v>
      </c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>
        <f>データ!EK7</f>
        <v>68.2</v>
      </c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>
        <f>データ!EL7</f>
        <v>69.5</v>
      </c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>
        <f>データ!EM7</f>
        <v>67.5</v>
      </c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9" t="s">
        <v>59</v>
      </c>
      <c r="IZ80" s="150"/>
      <c r="JA80" s="150"/>
      <c r="JB80" s="150"/>
      <c r="JC80" s="150"/>
      <c r="JD80" s="150"/>
      <c r="JE80" s="150"/>
      <c r="JF80" s="150"/>
      <c r="JG80" s="150"/>
      <c r="JH80" s="150"/>
      <c r="JI80" s="151"/>
      <c r="JJ80" s="153">
        <f>データ!ET7</f>
        <v>26996532</v>
      </c>
      <c r="JK80" s="153"/>
      <c r="JL80" s="153"/>
      <c r="JM80" s="153"/>
      <c r="JN80" s="153"/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>
        <f>データ!EU7</f>
        <v>27577179</v>
      </c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  <c r="KO80" s="153"/>
      <c r="KP80" s="153"/>
      <c r="KQ80" s="153"/>
      <c r="KR80" s="153"/>
      <c r="KS80" s="153"/>
      <c r="KT80" s="153"/>
      <c r="KU80" s="153"/>
      <c r="KV80" s="153">
        <f>データ!EV7</f>
        <v>27722473</v>
      </c>
      <c r="KW80" s="153"/>
      <c r="KX80" s="153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3">
        <f>データ!EW7</f>
        <v>27879712</v>
      </c>
      <c r="LP80" s="153"/>
      <c r="LQ80" s="153"/>
      <c r="LR80" s="153"/>
      <c r="LS80" s="153"/>
      <c r="LT80" s="153"/>
      <c r="LU80" s="153"/>
      <c r="LV80" s="153"/>
      <c r="LW80" s="153"/>
      <c r="LX80" s="153"/>
      <c r="LY80" s="153"/>
      <c r="LZ80" s="153"/>
      <c r="MA80" s="153"/>
      <c r="MB80" s="153"/>
      <c r="MC80" s="153"/>
      <c r="MD80" s="153"/>
      <c r="ME80" s="153"/>
      <c r="MF80" s="153"/>
      <c r="MG80" s="153"/>
      <c r="MH80" s="153">
        <f>データ!EX7</f>
        <v>28287536</v>
      </c>
      <c r="MI80" s="153"/>
      <c r="MJ80" s="153"/>
      <c r="MK80" s="153"/>
      <c r="ML80" s="153"/>
      <c r="MM80" s="153"/>
      <c r="MN80" s="153"/>
      <c r="MO80" s="153"/>
      <c r="MP80" s="153"/>
      <c r="MQ80" s="153"/>
      <c r="MR80" s="153"/>
      <c r="MS80" s="153"/>
      <c r="MT80" s="153"/>
      <c r="MU80" s="153"/>
      <c r="MV80" s="153"/>
      <c r="MW80" s="153"/>
      <c r="MX80" s="153"/>
      <c r="MY80" s="153"/>
      <c r="MZ80" s="153"/>
      <c r="NA80" s="5"/>
      <c r="NB80" s="5"/>
      <c r="NC80" s="5"/>
      <c r="ND80" s="5"/>
      <c r="NE80" s="5"/>
      <c r="NF80" s="5"/>
      <c r="NG80" s="39"/>
      <c r="NH80" s="27"/>
      <c r="NI80" s="2"/>
      <c r="NJ80" s="142"/>
      <c r="NK80" s="143"/>
      <c r="NL80" s="143"/>
      <c r="NM80" s="143"/>
      <c r="NN80" s="143"/>
      <c r="NO80" s="143"/>
      <c r="NP80" s="143"/>
      <c r="NQ80" s="143"/>
      <c r="NR80" s="143"/>
      <c r="NS80" s="143"/>
      <c r="NT80" s="143"/>
      <c r="NU80" s="143"/>
      <c r="NV80" s="143"/>
      <c r="NW80" s="143"/>
      <c r="NX80" s="144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2"/>
      <c r="NK81" s="143"/>
      <c r="NL81" s="143"/>
      <c r="NM81" s="143"/>
      <c r="NN81" s="143"/>
      <c r="NO81" s="143"/>
      <c r="NP81" s="143"/>
      <c r="NQ81" s="143"/>
      <c r="NR81" s="143"/>
      <c r="NS81" s="143"/>
      <c r="NT81" s="143"/>
      <c r="NU81" s="143"/>
      <c r="NV81" s="143"/>
      <c r="NW81" s="143"/>
      <c r="NX81" s="144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2"/>
      <c r="NK82" s="143"/>
      <c r="NL82" s="143"/>
      <c r="NM82" s="143"/>
      <c r="NN82" s="143"/>
      <c r="NO82" s="143"/>
      <c r="NP82" s="143"/>
      <c r="NQ82" s="143"/>
      <c r="NR82" s="143"/>
      <c r="NS82" s="143"/>
      <c r="NT82" s="143"/>
      <c r="NU82" s="143"/>
      <c r="NV82" s="143"/>
      <c r="NW82" s="143"/>
      <c r="NX82" s="144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2"/>
      <c r="NK83" s="143"/>
      <c r="NL83" s="143"/>
      <c r="NM83" s="143"/>
      <c r="NN83" s="143"/>
      <c r="NO83" s="143"/>
      <c r="NP83" s="143"/>
      <c r="NQ83" s="143"/>
      <c r="NR83" s="143"/>
      <c r="NS83" s="143"/>
      <c r="NT83" s="143"/>
      <c r="NU83" s="143"/>
      <c r="NV83" s="143"/>
      <c r="NW83" s="143"/>
      <c r="NX83" s="144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5"/>
      <c r="NK84" s="146"/>
      <c r="NL84" s="146"/>
      <c r="NM84" s="146"/>
      <c r="NN84" s="146"/>
      <c r="NO84" s="146"/>
      <c r="NP84" s="146"/>
      <c r="NQ84" s="146"/>
      <c r="NR84" s="146"/>
      <c r="NS84" s="146"/>
      <c r="NT84" s="146"/>
      <c r="NU84" s="146"/>
      <c r="NV84" s="146"/>
      <c r="NW84" s="146"/>
      <c r="NX84" s="147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QH9c2W/4fPtT+hxU4f1chUF+fsw5B4QIA7+gPf36v8Kwd9NYB0aCaJPUHQ9IiY5MswBQTo1H8vo7GIoVb8SR4g==" saltValue="/6bph6xwkcf7Y+DOicQcz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96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106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9" t="s">
        <v>108</v>
      </c>
      <c r="AJ4" s="160"/>
      <c r="AK4" s="160"/>
      <c r="AL4" s="160"/>
      <c r="AM4" s="160"/>
      <c r="AN4" s="160"/>
      <c r="AO4" s="160"/>
      <c r="AP4" s="160"/>
      <c r="AQ4" s="160"/>
      <c r="AR4" s="160"/>
      <c r="AS4" s="161"/>
      <c r="AT4" s="155" t="s">
        <v>109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5" t="s">
        <v>110</v>
      </c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9" t="s">
        <v>111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1"/>
      <c r="CA4" s="154" t="s">
        <v>112</v>
      </c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5" t="s">
        <v>113</v>
      </c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 t="s">
        <v>114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 t="s">
        <v>115</v>
      </c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9" t="s">
        <v>116</v>
      </c>
      <c r="DT4" s="160"/>
      <c r="DU4" s="160"/>
      <c r="DV4" s="160"/>
      <c r="DW4" s="160"/>
      <c r="DX4" s="160"/>
      <c r="DY4" s="160"/>
      <c r="DZ4" s="160"/>
      <c r="EA4" s="160"/>
      <c r="EB4" s="160"/>
      <c r="EC4" s="161"/>
      <c r="ED4" s="154" t="s">
        <v>117</v>
      </c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 t="s">
        <v>118</v>
      </c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:155" x14ac:dyDescent="0.15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143</v>
      </c>
      <c r="AU5" s="62" t="s">
        <v>144</v>
      </c>
      <c r="AV5" s="62" t="s">
        <v>154</v>
      </c>
      <c r="AW5" s="62" t="s">
        <v>146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153</v>
      </c>
      <c r="BE5" s="62" t="s">
        <v>143</v>
      </c>
      <c r="BF5" s="62" t="s">
        <v>155</v>
      </c>
      <c r="BG5" s="62" t="s">
        <v>156</v>
      </c>
      <c r="BH5" s="62" t="s">
        <v>157</v>
      </c>
      <c r="BI5" s="62" t="s">
        <v>158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153</v>
      </c>
      <c r="BP5" s="62" t="s">
        <v>143</v>
      </c>
      <c r="BQ5" s="62" t="s">
        <v>159</v>
      </c>
      <c r="BR5" s="62" t="s">
        <v>145</v>
      </c>
      <c r="BS5" s="62" t="s">
        <v>160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153</v>
      </c>
      <c r="CA5" s="62" t="s">
        <v>161</v>
      </c>
      <c r="CB5" s="62" t="s">
        <v>155</v>
      </c>
      <c r="CC5" s="62" t="s">
        <v>156</v>
      </c>
      <c r="CD5" s="62" t="s">
        <v>146</v>
      </c>
      <c r="CE5" s="62" t="s">
        <v>162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143</v>
      </c>
      <c r="CM5" s="62" t="s">
        <v>163</v>
      </c>
      <c r="CN5" s="62" t="s">
        <v>145</v>
      </c>
      <c r="CO5" s="62" t="s">
        <v>164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153</v>
      </c>
      <c r="CW5" s="62" t="s">
        <v>165</v>
      </c>
      <c r="CX5" s="62" t="s">
        <v>159</v>
      </c>
      <c r="CY5" s="62" t="s">
        <v>156</v>
      </c>
      <c r="CZ5" s="62" t="s">
        <v>160</v>
      </c>
      <c r="DA5" s="62" t="s">
        <v>166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153</v>
      </c>
      <c r="DH5" s="62" t="s">
        <v>165</v>
      </c>
      <c r="DI5" s="62" t="s">
        <v>144</v>
      </c>
      <c r="DJ5" s="62" t="s">
        <v>145</v>
      </c>
      <c r="DK5" s="62" t="s">
        <v>157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153</v>
      </c>
      <c r="DS5" s="62" t="s">
        <v>161</v>
      </c>
      <c r="DT5" s="62" t="s">
        <v>159</v>
      </c>
      <c r="DU5" s="62" t="s">
        <v>145</v>
      </c>
      <c r="DV5" s="62" t="s">
        <v>157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153</v>
      </c>
      <c r="ED5" s="62" t="s">
        <v>143</v>
      </c>
      <c r="EE5" s="62" t="s">
        <v>144</v>
      </c>
      <c r="EF5" s="62" t="s">
        <v>154</v>
      </c>
      <c r="EG5" s="62" t="s">
        <v>157</v>
      </c>
      <c r="EH5" s="62" t="s">
        <v>158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152</v>
      </c>
      <c r="EN5" s="62" t="s">
        <v>167</v>
      </c>
      <c r="EO5" s="62" t="s">
        <v>168</v>
      </c>
      <c r="EP5" s="62" t="s">
        <v>144</v>
      </c>
      <c r="EQ5" s="62" t="s">
        <v>169</v>
      </c>
      <c r="ER5" s="62" t="s">
        <v>157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  <c r="EY5" s="62" t="s">
        <v>153</v>
      </c>
    </row>
    <row r="6" spans="1:155" s="67" customFormat="1" x14ac:dyDescent="0.15">
      <c r="A6" s="48" t="s">
        <v>170</v>
      </c>
      <c r="B6" s="63">
        <f>B8</f>
        <v>2020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15</v>
      </c>
      <c r="H6" s="156" t="str">
        <f>IF(H8&lt;&gt;I8,H8,"")&amp;IF(I8&lt;&gt;J8,I8,"")&amp;"　"&amp;J8</f>
        <v>新潟県　精神医療センター</v>
      </c>
      <c r="I6" s="157"/>
      <c r="J6" s="158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自治体職員</v>
      </c>
      <c r="P6" s="63" t="str">
        <f>P8</f>
        <v>直営</v>
      </c>
      <c r="Q6" s="64">
        <f t="shared" ref="Q6:AH6" si="3">Q8</f>
        <v>4</v>
      </c>
      <c r="R6" s="63" t="str">
        <f t="shared" si="3"/>
        <v>-</v>
      </c>
      <c r="S6" s="63" t="str">
        <f t="shared" si="3"/>
        <v>-</v>
      </c>
      <c r="T6" s="63" t="str">
        <f t="shared" si="3"/>
        <v>臨</v>
      </c>
      <c r="U6" s="64">
        <f>U8</f>
        <v>2213353</v>
      </c>
      <c r="V6" s="64">
        <f>V8</f>
        <v>21502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１５：１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400</v>
      </c>
      <c r="AD6" s="64" t="str">
        <f t="shared" si="3"/>
        <v>-</v>
      </c>
      <c r="AE6" s="64">
        <f t="shared" si="3"/>
        <v>400</v>
      </c>
      <c r="AF6" s="64" t="str">
        <f t="shared" si="3"/>
        <v>-</v>
      </c>
      <c r="AG6" s="64" t="str">
        <f t="shared" si="3"/>
        <v>-</v>
      </c>
      <c r="AH6" s="64" t="str">
        <f t="shared" si="3"/>
        <v>-</v>
      </c>
      <c r="AI6" s="65">
        <f>IF(AI8="-",NA(),AI8)</f>
        <v>100</v>
      </c>
      <c r="AJ6" s="65">
        <f t="shared" ref="AJ6:AR6" si="5">IF(AJ8="-",NA(),AJ8)</f>
        <v>99.2</v>
      </c>
      <c r="AK6" s="65">
        <f t="shared" si="5"/>
        <v>101.1</v>
      </c>
      <c r="AL6" s="65">
        <f t="shared" si="5"/>
        <v>100.4</v>
      </c>
      <c r="AM6" s="65">
        <f t="shared" si="5"/>
        <v>99.2</v>
      </c>
      <c r="AN6" s="65">
        <f t="shared" si="5"/>
        <v>101.2</v>
      </c>
      <c r="AO6" s="65">
        <f t="shared" si="5"/>
        <v>100.9</v>
      </c>
      <c r="AP6" s="65">
        <f t="shared" si="5"/>
        <v>100.9</v>
      </c>
      <c r="AQ6" s="65">
        <f t="shared" si="5"/>
        <v>99.7</v>
      </c>
      <c r="AR6" s="65">
        <f t="shared" si="5"/>
        <v>102.3</v>
      </c>
      <c r="AS6" s="65" t="str">
        <f>IF(AS8="-","【-】","【"&amp;SUBSTITUTE(TEXT(AS8,"#,##0.0"),"-","△")&amp;"】")</f>
        <v>【102.5】</v>
      </c>
      <c r="AT6" s="65">
        <f>IF(AT8="-",NA(),AT8)</f>
        <v>39.5</v>
      </c>
      <c r="AU6" s="65">
        <f t="shared" ref="AU6:BC6" si="6">IF(AU8="-",NA(),AU8)</f>
        <v>41.4</v>
      </c>
      <c r="AV6" s="65">
        <f t="shared" si="6"/>
        <v>40.299999999999997</v>
      </c>
      <c r="AW6" s="65">
        <f t="shared" si="6"/>
        <v>39.5</v>
      </c>
      <c r="AX6" s="65">
        <f t="shared" si="6"/>
        <v>38.200000000000003</v>
      </c>
      <c r="AY6" s="65">
        <f t="shared" si="6"/>
        <v>69.400000000000006</v>
      </c>
      <c r="AZ6" s="65">
        <f t="shared" si="6"/>
        <v>68.900000000000006</v>
      </c>
      <c r="BA6" s="65">
        <f t="shared" si="6"/>
        <v>68.400000000000006</v>
      </c>
      <c r="BB6" s="65">
        <f t="shared" si="6"/>
        <v>66.900000000000006</v>
      </c>
      <c r="BC6" s="65">
        <f t="shared" si="6"/>
        <v>64.8</v>
      </c>
      <c r="BD6" s="65" t="str">
        <f>IF(BD8="-","【-】","【"&amp;SUBSTITUTE(TEXT(BD8,"#,##0.0"),"-","△")&amp;"】")</f>
        <v>【84.7】</v>
      </c>
      <c r="BE6" s="65">
        <f>IF(BE8="-",NA(),BE8)</f>
        <v>1.8</v>
      </c>
      <c r="BF6" s="65">
        <f t="shared" ref="BF6:BN6" si="7">IF(BF8="-",NA(),BF8)</f>
        <v>4.0999999999999996</v>
      </c>
      <c r="BG6" s="65">
        <f t="shared" si="7"/>
        <v>2</v>
      </c>
      <c r="BH6" s="65">
        <f t="shared" si="7"/>
        <v>0.1</v>
      </c>
      <c r="BI6" s="65">
        <f t="shared" si="7"/>
        <v>2.2000000000000002</v>
      </c>
      <c r="BJ6" s="65">
        <f t="shared" si="7"/>
        <v>163.19999999999999</v>
      </c>
      <c r="BK6" s="65">
        <f t="shared" si="7"/>
        <v>179</v>
      </c>
      <c r="BL6" s="65">
        <f t="shared" si="7"/>
        <v>176.9</v>
      </c>
      <c r="BM6" s="65">
        <f t="shared" si="7"/>
        <v>177.9</v>
      </c>
      <c r="BN6" s="65">
        <f t="shared" si="7"/>
        <v>197.8</v>
      </c>
      <c r="BO6" s="65" t="str">
        <f>IF(BO8="-","【-】","【"&amp;SUBSTITUTE(TEXT(BO8,"#,##0.0"),"-","△")&amp;"】")</f>
        <v>【69.3】</v>
      </c>
      <c r="BP6" s="65">
        <f>IF(BP8="-",NA(),BP8)</f>
        <v>39.299999999999997</v>
      </c>
      <c r="BQ6" s="65">
        <f t="shared" ref="BQ6:BY6" si="8">IF(BQ8="-",NA(),BQ8)</f>
        <v>40.299999999999997</v>
      </c>
      <c r="BR6" s="65">
        <f t="shared" si="8"/>
        <v>38.799999999999997</v>
      </c>
      <c r="BS6" s="65">
        <f t="shared" si="8"/>
        <v>36.700000000000003</v>
      </c>
      <c r="BT6" s="65">
        <f t="shared" si="8"/>
        <v>32.700000000000003</v>
      </c>
      <c r="BU6" s="65">
        <f t="shared" si="8"/>
        <v>73.400000000000006</v>
      </c>
      <c r="BV6" s="65">
        <f t="shared" si="8"/>
        <v>72.3</v>
      </c>
      <c r="BW6" s="65">
        <f t="shared" si="8"/>
        <v>72.099999999999994</v>
      </c>
      <c r="BX6" s="65">
        <f t="shared" si="8"/>
        <v>69.8</v>
      </c>
      <c r="BY6" s="65">
        <f t="shared" si="8"/>
        <v>65.3</v>
      </c>
      <c r="BZ6" s="65" t="str">
        <f>IF(BZ8="-","【-】","【"&amp;SUBSTITUTE(TEXT(BZ8,"#,##0.0"),"-","△")&amp;"】")</f>
        <v>【67.2】</v>
      </c>
      <c r="CA6" s="66">
        <f>IF(CA8="-",NA(),CA8)</f>
        <v>17520</v>
      </c>
      <c r="CB6" s="66">
        <f t="shared" ref="CB6:CJ6" si="9">IF(CB8="-",NA(),CB8)</f>
        <v>17585</v>
      </c>
      <c r="CC6" s="66">
        <f t="shared" si="9"/>
        <v>17743</v>
      </c>
      <c r="CD6" s="66">
        <f t="shared" si="9"/>
        <v>18283</v>
      </c>
      <c r="CE6" s="66">
        <f t="shared" si="9"/>
        <v>18268</v>
      </c>
      <c r="CF6" s="66">
        <f t="shared" si="9"/>
        <v>20681</v>
      </c>
      <c r="CG6" s="66">
        <f t="shared" si="9"/>
        <v>21037</v>
      </c>
      <c r="CH6" s="66">
        <f t="shared" si="9"/>
        <v>21418</v>
      </c>
      <c r="CI6" s="66">
        <f t="shared" si="9"/>
        <v>21604</v>
      </c>
      <c r="CJ6" s="66">
        <f t="shared" si="9"/>
        <v>22234</v>
      </c>
      <c r="CK6" s="65" t="str">
        <f>IF(CK8="-","【-】","【"&amp;SUBSTITUTE(TEXT(CK8,"#,##0"),"-","△")&amp;"】")</f>
        <v>【56,733】</v>
      </c>
      <c r="CL6" s="66">
        <f>IF(CL8="-",NA(),CL8)</f>
        <v>8027</v>
      </c>
      <c r="CM6" s="66">
        <f t="shared" ref="CM6:CU6" si="10">IF(CM8="-",NA(),CM8)</f>
        <v>8154</v>
      </c>
      <c r="CN6" s="66">
        <f t="shared" si="10"/>
        <v>8229</v>
      </c>
      <c r="CO6" s="66">
        <f t="shared" si="10"/>
        <v>8297</v>
      </c>
      <c r="CP6" s="66">
        <f t="shared" si="10"/>
        <v>8730</v>
      </c>
      <c r="CQ6" s="66">
        <f t="shared" si="10"/>
        <v>8502</v>
      </c>
      <c r="CR6" s="66">
        <f t="shared" si="10"/>
        <v>8542</v>
      </c>
      <c r="CS6" s="66">
        <f t="shared" si="10"/>
        <v>8518</v>
      </c>
      <c r="CT6" s="66">
        <f t="shared" si="10"/>
        <v>7891</v>
      </c>
      <c r="CU6" s="66">
        <f t="shared" si="10"/>
        <v>8706</v>
      </c>
      <c r="CV6" s="65" t="str">
        <f>IF(CV8="-","【-】","【"&amp;SUBSTITUTE(TEXT(CV8,"#,##0"),"-","△")&amp;"】")</f>
        <v>【16,778】</v>
      </c>
      <c r="CW6" s="65">
        <f>IF(CW8="-",NA(),CW8)</f>
        <v>184.4</v>
      </c>
      <c r="CX6" s="65">
        <f t="shared" ref="CX6:DF6" si="11">IF(CX8="-",NA(),CX8)</f>
        <v>176.7</v>
      </c>
      <c r="CY6" s="65">
        <f t="shared" si="11"/>
        <v>184.7</v>
      </c>
      <c r="CZ6" s="65">
        <f t="shared" si="11"/>
        <v>187.8</v>
      </c>
      <c r="DA6" s="65">
        <f t="shared" si="11"/>
        <v>185.2</v>
      </c>
      <c r="DB6" s="65">
        <f t="shared" si="11"/>
        <v>85.6</v>
      </c>
      <c r="DC6" s="65">
        <f t="shared" si="11"/>
        <v>86.5</v>
      </c>
      <c r="DD6" s="65">
        <f t="shared" si="11"/>
        <v>87.6</v>
      </c>
      <c r="DE6" s="65">
        <f t="shared" si="11"/>
        <v>89.7</v>
      </c>
      <c r="DF6" s="65">
        <f t="shared" si="11"/>
        <v>92.2</v>
      </c>
      <c r="DG6" s="65" t="str">
        <f>IF(DG8="-","【-】","【"&amp;SUBSTITUTE(TEXT(DG8,"#,##0.0"),"-","△")&amp;"】")</f>
        <v>【58.8】</v>
      </c>
      <c r="DH6" s="65">
        <f>IF(DH8="-",NA(),DH8)</f>
        <v>11.7</v>
      </c>
      <c r="DI6" s="65">
        <f t="shared" ref="DI6:DQ6" si="12">IF(DI8="-",NA(),DI8)</f>
        <v>11</v>
      </c>
      <c r="DJ6" s="65">
        <f t="shared" si="12"/>
        <v>11.1</v>
      </c>
      <c r="DK6" s="65">
        <f t="shared" si="12"/>
        <v>11.5</v>
      </c>
      <c r="DL6" s="65">
        <f t="shared" si="12"/>
        <v>11.6</v>
      </c>
      <c r="DM6" s="65">
        <f t="shared" si="12"/>
        <v>8.1</v>
      </c>
      <c r="DN6" s="65">
        <f t="shared" si="12"/>
        <v>8.1</v>
      </c>
      <c r="DO6" s="65">
        <f t="shared" si="12"/>
        <v>7.9</v>
      </c>
      <c r="DP6" s="65">
        <f t="shared" si="12"/>
        <v>8.1</v>
      </c>
      <c r="DQ6" s="65">
        <f t="shared" si="12"/>
        <v>7.9</v>
      </c>
      <c r="DR6" s="65" t="str">
        <f>IF(DR8="-","【-】","【"&amp;SUBSTITUTE(TEXT(DR8,"#,##0.0"),"-","△")&amp;"】")</f>
        <v>【24.8】</v>
      </c>
      <c r="DS6" s="65">
        <f>IF(DS8="-",NA(),DS8)</f>
        <v>60.2</v>
      </c>
      <c r="DT6" s="65">
        <f t="shared" ref="DT6:EB6" si="13">IF(DT8="-",NA(),DT8)</f>
        <v>62.1</v>
      </c>
      <c r="DU6" s="65">
        <f t="shared" si="13"/>
        <v>63.4</v>
      </c>
      <c r="DV6" s="65">
        <f t="shared" si="13"/>
        <v>63</v>
      </c>
      <c r="DW6" s="65">
        <f t="shared" si="13"/>
        <v>64.900000000000006</v>
      </c>
      <c r="DX6" s="65">
        <f t="shared" si="13"/>
        <v>46.7</v>
      </c>
      <c r="DY6" s="65">
        <f t="shared" si="13"/>
        <v>48.4</v>
      </c>
      <c r="DZ6" s="65">
        <f t="shared" si="13"/>
        <v>50.2</v>
      </c>
      <c r="EA6" s="65">
        <f t="shared" si="13"/>
        <v>52.3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82</v>
      </c>
      <c r="EE6" s="65">
        <f t="shared" ref="EE6:EM6" si="14">IF(EE8="-",NA(),EE8)</f>
        <v>82.8</v>
      </c>
      <c r="EF6" s="65">
        <f t="shared" si="14"/>
        <v>82.5</v>
      </c>
      <c r="EG6" s="65">
        <f t="shared" si="14"/>
        <v>57.4</v>
      </c>
      <c r="EH6" s="65">
        <f t="shared" si="14"/>
        <v>61.9</v>
      </c>
      <c r="EI6" s="65">
        <f t="shared" si="14"/>
        <v>66.3</v>
      </c>
      <c r="EJ6" s="65">
        <f t="shared" si="14"/>
        <v>70</v>
      </c>
      <c r="EK6" s="65">
        <f t="shared" si="14"/>
        <v>68.2</v>
      </c>
      <c r="EL6" s="65">
        <f t="shared" si="14"/>
        <v>69.5</v>
      </c>
      <c r="EM6" s="65">
        <f t="shared" si="14"/>
        <v>67.5</v>
      </c>
      <c r="EN6" s="65" t="str">
        <f>IF(EN8="-","【-】","【"&amp;SUBSTITUTE(TEXT(EN8,"#,##0.0"),"-","△")&amp;"】")</f>
        <v>【70.3】</v>
      </c>
      <c r="EO6" s="66">
        <f>IF(EO8="-",NA(),EO8)</f>
        <v>26868923</v>
      </c>
      <c r="EP6" s="66">
        <f t="shared" ref="EP6:EX6" si="15">IF(EP8="-",NA(),EP8)</f>
        <v>26923405</v>
      </c>
      <c r="EQ6" s="66">
        <f t="shared" si="15"/>
        <v>26993768</v>
      </c>
      <c r="ER6" s="66">
        <f t="shared" si="15"/>
        <v>27885340</v>
      </c>
      <c r="ES6" s="66">
        <f t="shared" si="15"/>
        <v>28052198</v>
      </c>
      <c r="ET6" s="66">
        <f t="shared" si="15"/>
        <v>26996532</v>
      </c>
      <c r="EU6" s="66">
        <f t="shared" si="15"/>
        <v>27577179</v>
      </c>
      <c r="EV6" s="66">
        <f t="shared" si="15"/>
        <v>27722473</v>
      </c>
      <c r="EW6" s="66">
        <f t="shared" si="15"/>
        <v>27879712</v>
      </c>
      <c r="EX6" s="66">
        <f t="shared" si="15"/>
        <v>28287536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171</v>
      </c>
      <c r="B7" s="63">
        <f t="shared" ref="B7:AH7" si="16">B8</f>
        <v>2020</v>
      </c>
      <c r="C7" s="63">
        <f t="shared" si="16"/>
        <v>150002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15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精神科病院</v>
      </c>
      <c r="N7" s="63" t="str">
        <f>N8</f>
        <v>精神病院</v>
      </c>
      <c r="O7" s="63" t="str">
        <f>O8</f>
        <v>自治体職員</v>
      </c>
      <c r="P7" s="63" t="str">
        <f>P8</f>
        <v>直営</v>
      </c>
      <c r="Q7" s="64">
        <f t="shared" si="16"/>
        <v>4</v>
      </c>
      <c r="R7" s="63" t="str">
        <f t="shared" si="16"/>
        <v>-</v>
      </c>
      <c r="S7" s="63" t="str">
        <f t="shared" si="16"/>
        <v>-</v>
      </c>
      <c r="T7" s="63" t="str">
        <f t="shared" si="16"/>
        <v>臨</v>
      </c>
      <c r="U7" s="64">
        <f>U8</f>
        <v>2213353</v>
      </c>
      <c r="V7" s="64">
        <f>V8</f>
        <v>21502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１５：１</v>
      </c>
      <c r="Z7" s="64" t="str">
        <f t="shared" si="16"/>
        <v>-</v>
      </c>
      <c r="AA7" s="64" t="str">
        <f t="shared" si="16"/>
        <v>-</v>
      </c>
      <c r="AB7" s="64" t="str">
        <f t="shared" si="16"/>
        <v>-</v>
      </c>
      <c r="AC7" s="64">
        <f t="shared" si="16"/>
        <v>400</v>
      </c>
      <c r="AD7" s="64" t="str">
        <f t="shared" si="16"/>
        <v>-</v>
      </c>
      <c r="AE7" s="64">
        <f t="shared" si="16"/>
        <v>400</v>
      </c>
      <c r="AF7" s="64" t="str">
        <f t="shared" si="16"/>
        <v>-</v>
      </c>
      <c r="AG7" s="64" t="str">
        <f t="shared" si="16"/>
        <v>-</v>
      </c>
      <c r="AH7" s="64" t="str">
        <f t="shared" si="16"/>
        <v>-</v>
      </c>
      <c r="AI7" s="65">
        <f>AI8</f>
        <v>100</v>
      </c>
      <c r="AJ7" s="65">
        <f t="shared" ref="AJ7:AR7" si="17">AJ8</f>
        <v>99.2</v>
      </c>
      <c r="AK7" s="65">
        <f t="shared" si="17"/>
        <v>101.1</v>
      </c>
      <c r="AL7" s="65">
        <f t="shared" si="17"/>
        <v>100.4</v>
      </c>
      <c r="AM7" s="65">
        <f t="shared" si="17"/>
        <v>99.2</v>
      </c>
      <c r="AN7" s="65">
        <f t="shared" si="17"/>
        <v>101.2</v>
      </c>
      <c r="AO7" s="65">
        <f t="shared" si="17"/>
        <v>100.9</v>
      </c>
      <c r="AP7" s="65">
        <f t="shared" si="17"/>
        <v>100.9</v>
      </c>
      <c r="AQ7" s="65">
        <f t="shared" si="17"/>
        <v>99.7</v>
      </c>
      <c r="AR7" s="65">
        <f t="shared" si="17"/>
        <v>102.3</v>
      </c>
      <c r="AS7" s="65"/>
      <c r="AT7" s="65">
        <f>AT8</f>
        <v>39.5</v>
      </c>
      <c r="AU7" s="65">
        <f t="shared" ref="AU7:BC7" si="18">AU8</f>
        <v>41.4</v>
      </c>
      <c r="AV7" s="65">
        <f t="shared" si="18"/>
        <v>40.299999999999997</v>
      </c>
      <c r="AW7" s="65">
        <f t="shared" si="18"/>
        <v>39.5</v>
      </c>
      <c r="AX7" s="65">
        <f t="shared" si="18"/>
        <v>38.200000000000003</v>
      </c>
      <c r="AY7" s="65">
        <f t="shared" si="18"/>
        <v>69.400000000000006</v>
      </c>
      <c r="AZ7" s="65">
        <f t="shared" si="18"/>
        <v>68.900000000000006</v>
      </c>
      <c r="BA7" s="65">
        <f t="shared" si="18"/>
        <v>68.400000000000006</v>
      </c>
      <c r="BB7" s="65">
        <f t="shared" si="18"/>
        <v>66.900000000000006</v>
      </c>
      <c r="BC7" s="65">
        <f t="shared" si="18"/>
        <v>64.8</v>
      </c>
      <c r="BD7" s="65"/>
      <c r="BE7" s="65">
        <f>BE8</f>
        <v>1.8</v>
      </c>
      <c r="BF7" s="65">
        <f t="shared" ref="BF7:BN7" si="19">BF8</f>
        <v>4.0999999999999996</v>
      </c>
      <c r="BG7" s="65">
        <f t="shared" si="19"/>
        <v>2</v>
      </c>
      <c r="BH7" s="65">
        <f t="shared" si="19"/>
        <v>0.1</v>
      </c>
      <c r="BI7" s="65">
        <f t="shared" si="19"/>
        <v>2.2000000000000002</v>
      </c>
      <c r="BJ7" s="65">
        <f t="shared" si="19"/>
        <v>163.19999999999999</v>
      </c>
      <c r="BK7" s="65">
        <f t="shared" si="19"/>
        <v>179</v>
      </c>
      <c r="BL7" s="65">
        <f t="shared" si="19"/>
        <v>176.9</v>
      </c>
      <c r="BM7" s="65">
        <f t="shared" si="19"/>
        <v>177.9</v>
      </c>
      <c r="BN7" s="65">
        <f t="shared" si="19"/>
        <v>197.8</v>
      </c>
      <c r="BO7" s="65"/>
      <c r="BP7" s="65">
        <f>BP8</f>
        <v>39.299999999999997</v>
      </c>
      <c r="BQ7" s="65">
        <f t="shared" ref="BQ7:BY7" si="20">BQ8</f>
        <v>40.299999999999997</v>
      </c>
      <c r="BR7" s="65">
        <f t="shared" si="20"/>
        <v>38.799999999999997</v>
      </c>
      <c r="BS7" s="65">
        <f t="shared" si="20"/>
        <v>36.700000000000003</v>
      </c>
      <c r="BT7" s="65">
        <f t="shared" si="20"/>
        <v>32.700000000000003</v>
      </c>
      <c r="BU7" s="65">
        <f t="shared" si="20"/>
        <v>73.400000000000006</v>
      </c>
      <c r="BV7" s="65">
        <f t="shared" si="20"/>
        <v>72.3</v>
      </c>
      <c r="BW7" s="65">
        <f t="shared" si="20"/>
        <v>72.099999999999994</v>
      </c>
      <c r="BX7" s="65">
        <f t="shared" si="20"/>
        <v>69.8</v>
      </c>
      <c r="BY7" s="65">
        <f t="shared" si="20"/>
        <v>65.3</v>
      </c>
      <c r="BZ7" s="65"/>
      <c r="CA7" s="66">
        <f>CA8</f>
        <v>17520</v>
      </c>
      <c r="CB7" s="66">
        <f t="shared" ref="CB7:CJ7" si="21">CB8</f>
        <v>17585</v>
      </c>
      <c r="CC7" s="66">
        <f t="shared" si="21"/>
        <v>17743</v>
      </c>
      <c r="CD7" s="66">
        <f t="shared" si="21"/>
        <v>18283</v>
      </c>
      <c r="CE7" s="66">
        <f t="shared" si="21"/>
        <v>18268</v>
      </c>
      <c r="CF7" s="66">
        <f t="shared" si="21"/>
        <v>20681</v>
      </c>
      <c r="CG7" s="66">
        <f t="shared" si="21"/>
        <v>21037</v>
      </c>
      <c r="CH7" s="66">
        <f t="shared" si="21"/>
        <v>21418</v>
      </c>
      <c r="CI7" s="66">
        <f t="shared" si="21"/>
        <v>21604</v>
      </c>
      <c r="CJ7" s="66">
        <f t="shared" si="21"/>
        <v>22234</v>
      </c>
      <c r="CK7" s="65"/>
      <c r="CL7" s="66">
        <f>CL8</f>
        <v>8027</v>
      </c>
      <c r="CM7" s="66">
        <f t="shared" ref="CM7:CU7" si="22">CM8</f>
        <v>8154</v>
      </c>
      <c r="CN7" s="66">
        <f t="shared" si="22"/>
        <v>8229</v>
      </c>
      <c r="CO7" s="66">
        <f t="shared" si="22"/>
        <v>8297</v>
      </c>
      <c r="CP7" s="66">
        <f t="shared" si="22"/>
        <v>8730</v>
      </c>
      <c r="CQ7" s="66">
        <f t="shared" si="22"/>
        <v>8502</v>
      </c>
      <c r="CR7" s="66">
        <f t="shared" si="22"/>
        <v>8542</v>
      </c>
      <c r="CS7" s="66">
        <f t="shared" si="22"/>
        <v>8518</v>
      </c>
      <c r="CT7" s="66">
        <f t="shared" si="22"/>
        <v>7891</v>
      </c>
      <c r="CU7" s="66">
        <f t="shared" si="22"/>
        <v>8706</v>
      </c>
      <c r="CV7" s="65"/>
      <c r="CW7" s="65">
        <f>CW8</f>
        <v>184.4</v>
      </c>
      <c r="CX7" s="65">
        <f t="shared" ref="CX7:DF7" si="23">CX8</f>
        <v>176.7</v>
      </c>
      <c r="CY7" s="65">
        <f t="shared" si="23"/>
        <v>184.7</v>
      </c>
      <c r="CZ7" s="65">
        <f t="shared" si="23"/>
        <v>187.8</v>
      </c>
      <c r="DA7" s="65">
        <f t="shared" si="23"/>
        <v>185.2</v>
      </c>
      <c r="DB7" s="65">
        <f t="shared" si="23"/>
        <v>85.6</v>
      </c>
      <c r="DC7" s="65">
        <f t="shared" si="23"/>
        <v>86.5</v>
      </c>
      <c r="DD7" s="65">
        <f t="shared" si="23"/>
        <v>87.6</v>
      </c>
      <c r="DE7" s="65">
        <f t="shared" si="23"/>
        <v>89.7</v>
      </c>
      <c r="DF7" s="65">
        <f t="shared" si="23"/>
        <v>92.2</v>
      </c>
      <c r="DG7" s="65"/>
      <c r="DH7" s="65">
        <f>DH8</f>
        <v>11.7</v>
      </c>
      <c r="DI7" s="65">
        <f t="shared" ref="DI7:DQ7" si="24">DI8</f>
        <v>11</v>
      </c>
      <c r="DJ7" s="65">
        <f t="shared" si="24"/>
        <v>11.1</v>
      </c>
      <c r="DK7" s="65">
        <f t="shared" si="24"/>
        <v>11.5</v>
      </c>
      <c r="DL7" s="65">
        <f t="shared" si="24"/>
        <v>11.6</v>
      </c>
      <c r="DM7" s="65">
        <f t="shared" si="24"/>
        <v>8.1</v>
      </c>
      <c r="DN7" s="65">
        <f t="shared" si="24"/>
        <v>8.1</v>
      </c>
      <c r="DO7" s="65">
        <f t="shared" si="24"/>
        <v>7.9</v>
      </c>
      <c r="DP7" s="65">
        <f t="shared" si="24"/>
        <v>8.1</v>
      </c>
      <c r="DQ7" s="65">
        <f t="shared" si="24"/>
        <v>7.9</v>
      </c>
      <c r="DR7" s="65"/>
      <c r="DS7" s="65">
        <f>DS8</f>
        <v>60.2</v>
      </c>
      <c r="DT7" s="65">
        <f t="shared" ref="DT7:EB7" si="25">DT8</f>
        <v>62.1</v>
      </c>
      <c r="DU7" s="65">
        <f t="shared" si="25"/>
        <v>63.4</v>
      </c>
      <c r="DV7" s="65">
        <f t="shared" si="25"/>
        <v>63</v>
      </c>
      <c r="DW7" s="65">
        <f t="shared" si="25"/>
        <v>64.900000000000006</v>
      </c>
      <c r="DX7" s="65">
        <f t="shared" si="25"/>
        <v>46.7</v>
      </c>
      <c r="DY7" s="65">
        <f t="shared" si="25"/>
        <v>48.4</v>
      </c>
      <c r="DZ7" s="65">
        <f t="shared" si="25"/>
        <v>50.2</v>
      </c>
      <c r="EA7" s="65">
        <f t="shared" si="25"/>
        <v>52.3</v>
      </c>
      <c r="EB7" s="65">
        <f t="shared" si="25"/>
        <v>54</v>
      </c>
      <c r="EC7" s="65"/>
      <c r="ED7" s="65">
        <f>ED8</f>
        <v>82</v>
      </c>
      <c r="EE7" s="65">
        <f t="shared" ref="EE7:EM7" si="26">EE8</f>
        <v>82.8</v>
      </c>
      <c r="EF7" s="65">
        <f t="shared" si="26"/>
        <v>82.5</v>
      </c>
      <c r="EG7" s="65">
        <f t="shared" si="26"/>
        <v>57.4</v>
      </c>
      <c r="EH7" s="65">
        <f t="shared" si="26"/>
        <v>61.9</v>
      </c>
      <c r="EI7" s="65">
        <f t="shared" si="26"/>
        <v>66.3</v>
      </c>
      <c r="EJ7" s="65">
        <f t="shared" si="26"/>
        <v>70</v>
      </c>
      <c r="EK7" s="65">
        <f t="shared" si="26"/>
        <v>68.2</v>
      </c>
      <c r="EL7" s="65">
        <f t="shared" si="26"/>
        <v>69.5</v>
      </c>
      <c r="EM7" s="65">
        <f t="shared" si="26"/>
        <v>67.5</v>
      </c>
      <c r="EN7" s="65"/>
      <c r="EO7" s="66">
        <f>EO8</f>
        <v>26868923</v>
      </c>
      <c r="EP7" s="66">
        <f t="shared" ref="EP7:EX7" si="27">EP8</f>
        <v>26923405</v>
      </c>
      <c r="EQ7" s="66">
        <f t="shared" si="27"/>
        <v>26993768</v>
      </c>
      <c r="ER7" s="66">
        <f t="shared" si="27"/>
        <v>27885340</v>
      </c>
      <c r="ES7" s="66">
        <f t="shared" si="27"/>
        <v>28052198</v>
      </c>
      <c r="ET7" s="66">
        <f t="shared" si="27"/>
        <v>26996532</v>
      </c>
      <c r="EU7" s="66">
        <f t="shared" si="27"/>
        <v>27577179</v>
      </c>
      <c r="EV7" s="66">
        <f t="shared" si="27"/>
        <v>27722473</v>
      </c>
      <c r="EW7" s="66">
        <f t="shared" si="27"/>
        <v>27879712</v>
      </c>
      <c r="EX7" s="66">
        <f t="shared" si="27"/>
        <v>28287536</v>
      </c>
      <c r="EY7" s="66"/>
    </row>
    <row r="8" spans="1:155" s="67" customFormat="1" x14ac:dyDescent="0.15">
      <c r="A8" s="48"/>
      <c r="B8" s="68">
        <v>2020</v>
      </c>
      <c r="C8" s="68">
        <v>150002</v>
      </c>
      <c r="D8" s="68">
        <v>46</v>
      </c>
      <c r="E8" s="68">
        <v>6</v>
      </c>
      <c r="F8" s="68">
        <v>0</v>
      </c>
      <c r="G8" s="68">
        <v>15</v>
      </c>
      <c r="H8" s="68" t="s">
        <v>172</v>
      </c>
      <c r="I8" s="68" t="s">
        <v>172</v>
      </c>
      <c r="J8" s="68" t="s">
        <v>173</v>
      </c>
      <c r="K8" s="68" t="s">
        <v>174</v>
      </c>
      <c r="L8" s="68" t="s">
        <v>175</v>
      </c>
      <c r="M8" s="68" t="s">
        <v>176</v>
      </c>
      <c r="N8" s="68" t="s">
        <v>177</v>
      </c>
      <c r="O8" s="68" t="s">
        <v>178</v>
      </c>
      <c r="P8" s="68" t="s">
        <v>179</v>
      </c>
      <c r="Q8" s="69">
        <v>4</v>
      </c>
      <c r="R8" s="68" t="s">
        <v>39</v>
      </c>
      <c r="S8" s="68" t="s">
        <v>39</v>
      </c>
      <c r="T8" s="68" t="s">
        <v>180</v>
      </c>
      <c r="U8" s="69">
        <v>2213353</v>
      </c>
      <c r="V8" s="69">
        <v>21502</v>
      </c>
      <c r="W8" s="68" t="s">
        <v>181</v>
      </c>
      <c r="X8" s="68" t="s">
        <v>181</v>
      </c>
      <c r="Y8" s="70" t="s">
        <v>182</v>
      </c>
      <c r="Z8" s="69" t="s">
        <v>39</v>
      </c>
      <c r="AA8" s="69" t="s">
        <v>39</v>
      </c>
      <c r="AB8" s="69" t="s">
        <v>39</v>
      </c>
      <c r="AC8" s="69">
        <v>400</v>
      </c>
      <c r="AD8" s="69" t="s">
        <v>39</v>
      </c>
      <c r="AE8" s="69">
        <v>400</v>
      </c>
      <c r="AF8" s="69" t="s">
        <v>39</v>
      </c>
      <c r="AG8" s="69" t="s">
        <v>39</v>
      </c>
      <c r="AH8" s="69" t="s">
        <v>39</v>
      </c>
      <c r="AI8" s="71">
        <v>100</v>
      </c>
      <c r="AJ8" s="71">
        <v>99.2</v>
      </c>
      <c r="AK8" s="71">
        <v>101.1</v>
      </c>
      <c r="AL8" s="71">
        <v>100.4</v>
      </c>
      <c r="AM8" s="71">
        <v>99.2</v>
      </c>
      <c r="AN8" s="71">
        <v>101.2</v>
      </c>
      <c r="AO8" s="71">
        <v>100.9</v>
      </c>
      <c r="AP8" s="71">
        <v>100.9</v>
      </c>
      <c r="AQ8" s="71">
        <v>99.7</v>
      </c>
      <c r="AR8" s="71">
        <v>102.3</v>
      </c>
      <c r="AS8" s="71">
        <v>102.5</v>
      </c>
      <c r="AT8" s="71">
        <v>39.5</v>
      </c>
      <c r="AU8" s="71">
        <v>41.4</v>
      </c>
      <c r="AV8" s="71">
        <v>40.299999999999997</v>
      </c>
      <c r="AW8" s="71">
        <v>39.5</v>
      </c>
      <c r="AX8" s="71">
        <v>38.200000000000003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64.8</v>
      </c>
      <c r="BD8" s="71">
        <v>84.7</v>
      </c>
      <c r="BE8" s="72">
        <v>1.8</v>
      </c>
      <c r="BF8" s="72">
        <v>4.0999999999999996</v>
      </c>
      <c r="BG8" s="72">
        <v>2</v>
      </c>
      <c r="BH8" s="72">
        <v>0.1</v>
      </c>
      <c r="BI8" s="72">
        <v>2.2000000000000002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197.8</v>
      </c>
      <c r="BO8" s="72">
        <v>69.3</v>
      </c>
      <c r="BP8" s="71">
        <v>39.299999999999997</v>
      </c>
      <c r="BQ8" s="71">
        <v>40.299999999999997</v>
      </c>
      <c r="BR8" s="71">
        <v>38.799999999999997</v>
      </c>
      <c r="BS8" s="71">
        <v>36.700000000000003</v>
      </c>
      <c r="BT8" s="71">
        <v>32.700000000000003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65.3</v>
      </c>
      <c r="BZ8" s="71">
        <v>67.2</v>
      </c>
      <c r="CA8" s="72">
        <v>17520</v>
      </c>
      <c r="CB8" s="72">
        <v>17585</v>
      </c>
      <c r="CC8" s="72">
        <v>17743</v>
      </c>
      <c r="CD8" s="72">
        <v>18283</v>
      </c>
      <c r="CE8" s="72">
        <v>18268</v>
      </c>
      <c r="CF8" s="72">
        <v>20681</v>
      </c>
      <c r="CG8" s="72">
        <v>21037</v>
      </c>
      <c r="CH8" s="72">
        <v>21418</v>
      </c>
      <c r="CI8" s="72">
        <v>21604</v>
      </c>
      <c r="CJ8" s="72">
        <v>22234</v>
      </c>
      <c r="CK8" s="71">
        <v>56733</v>
      </c>
      <c r="CL8" s="72">
        <v>8027</v>
      </c>
      <c r="CM8" s="72">
        <v>8154</v>
      </c>
      <c r="CN8" s="72">
        <v>8229</v>
      </c>
      <c r="CO8" s="72">
        <v>8297</v>
      </c>
      <c r="CP8" s="72">
        <v>8730</v>
      </c>
      <c r="CQ8" s="72">
        <v>8502</v>
      </c>
      <c r="CR8" s="72">
        <v>8542</v>
      </c>
      <c r="CS8" s="72">
        <v>8518</v>
      </c>
      <c r="CT8" s="72">
        <v>7891</v>
      </c>
      <c r="CU8" s="72">
        <v>8706</v>
      </c>
      <c r="CV8" s="71">
        <v>16778</v>
      </c>
      <c r="CW8" s="72">
        <v>184.4</v>
      </c>
      <c r="CX8" s="72">
        <v>176.7</v>
      </c>
      <c r="CY8" s="72">
        <v>184.7</v>
      </c>
      <c r="CZ8" s="72">
        <v>187.8</v>
      </c>
      <c r="DA8" s="72">
        <v>185.2</v>
      </c>
      <c r="DB8" s="72">
        <v>85.6</v>
      </c>
      <c r="DC8" s="72">
        <v>86.5</v>
      </c>
      <c r="DD8" s="72">
        <v>87.6</v>
      </c>
      <c r="DE8" s="72">
        <v>89.7</v>
      </c>
      <c r="DF8" s="72">
        <v>92.2</v>
      </c>
      <c r="DG8" s="72">
        <v>58.8</v>
      </c>
      <c r="DH8" s="72">
        <v>11.7</v>
      </c>
      <c r="DI8" s="72">
        <v>11</v>
      </c>
      <c r="DJ8" s="72">
        <v>11.1</v>
      </c>
      <c r="DK8" s="72">
        <v>11.5</v>
      </c>
      <c r="DL8" s="72">
        <v>11.6</v>
      </c>
      <c r="DM8" s="72">
        <v>8.1</v>
      </c>
      <c r="DN8" s="72">
        <v>8.1</v>
      </c>
      <c r="DO8" s="72">
        <v>7.9</v>
      </c>
      <c r="DP8" s="72">
        <v>8.1</v>
      </c>
      <c r="DQ8" s="72">
        <v>7.9</v>
      </c>
      <c r="DR8" s="72">
        <v>24.8</v>
      </c>
      <c r="DS8" s="71">
        <v>60.2</v>
      </c>
      <c r="DT8" s="71">
        <v>62.1</v>
      </c>
      <c r="DU8" s="71">
        <v>63.4</v>
      </c>
      <c r="DV8" s="71">
        <v>63</v>
      </c>
      <c r="DW8" s="71">
        <v>64.900000000000006</v>
      </c>
      <c r="DX8" s="71">
        <v>46.7</v>
      </c>
      <c r="DY8" s="71">
        <v>48.4</v>
      </c>
      <c r="DZ8" s="71">
        <v>50.2</v>
      </c>
      <c r="EA8" s="71">
        <v>52.3</v>
      </c>
      <c r="EB8" s="71">
        <v>54</v>
      </c>
      <c r="EC8" s="71">
        <v>54.8</v>
      </c>
      <c r="ED8" s="71">
        <v>82</v>
      </c>
      <c r="EE8" s="71">
        <v>82.8</v>
      </c>
      <c r="EF8" s="71">
        <v>82.5</v>
      </c>
      <c r="EG8" s="71">
        <v>57.4</v>
      </c>
      <c r="EH8" s="71">
        <v>61.9</v>
      </c>
      <c r="EI8" s="71">
        <v>66.3</v>
      </c>
      <c r="EJ8" s="71">
        <v>70</v>
      </c>
      <c r="EK8" s="71">
        <v>68.2</v>
      </c>
      <c r="EL8" s="71">
        <v>69.5</v>
      </c>
      <c r="EM8" s="71">
        <v>67.5</v>
      </c>
      <c r="EN8" s="71">
        <v>70.3</v>
      </c>
      <c r="EO8" s="72">
        <v>26868923</v>
      </c>
      <c r="EP8" s="72">
        <v>26923405</v>
      </c>
      <c r="EQ8" s="72">
        <v>26993768</v>
      </c>
      <c r="ER8" s="72">
        <v>27885340</v>
      </c>
      <c r="ES8" s="72">
        <v>28052198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28287536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183</v>
      </c>
      <c r="C10" s="77" t="s">
        <v>184</v>
      </c>
      <c r="D10" s="77" t="s">
        <v>185</v>
      </c>
      <c r="E10" s="77" t="s">
        <v>186</v>
      </c>
      <c r="F10" s="77" t="s">
        <v>187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2022-01-17T08:11:47Z</cp:lastPrinted>
  <dcterms:created xsi:type="dcterms:W3CDTF">2021-12-03T08:43:11Z</dcterms:created>
  <dcterms:modified xsi:type="dcterms:W3CDTF">2022-01-21T06:12:52Z</dcterms:modified>
  <cp:category/>
</cp:coreProperties>
</file>