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資金係\■縁故担当用\縁故担当用\800 照会・回答\002 総務省公営企業課・公営企業企画室照会\R3\01照会\R40105公営企業に係る経営比較分析表（令和２年度決算）の分析等について（依頼）\"/>
    </mc:Choice>
  </mc:AlternateContent>
  <workbookProtection workbookAlgorithmName="SHA-512" workbookHashValue="qdBcM1A9P8GX4NkRI/QZjpCW+T6/kRNQnEWJx1s9X8HwtzlkZS2e5Vy3e4WG6WTSMGnVHf25I2teo+pGr6vZ5Q==" workbookSaltValue="WtFNpQURElMxexFhbUwSD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<sst xmlns="http://schemas.openxmlformats.org/spreadsheetml/2006/main" count="319" uniqueCount="116">
  <si>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</si>
  <si>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</si>
  <si>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</si>
  <si>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</si>
  <si>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</si>
  <si>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</si>
  <si>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</si>
  <si>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</si>
  <si>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</si>
  <si>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</si>
  <si>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</si>
  <si>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</si>
  <si>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</si>
  <si>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</si>
  <si>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</si>
  <si>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</si>
  <si>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</si>
  <si>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</si>
  <si>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</si>
  <si>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</si>
  <si>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</si>
  <si>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</si>
  <si>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</si>
  <si>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</si>
  <si>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</si>
  <si>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</si>
  <si>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</si>
  <si>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</si>
  <si>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</si>
  <si>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</si>
  <si>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</si>
  <si>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</si>
  <si>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</si>
  <si>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</si>
  <si>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</si>
  <si>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</si>
  <si>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</si>
  <si>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</si>
  <si>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</si>
  <si>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</si>
  <si>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</si>
  <si>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</si>
  <si>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</si>
  <si>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</si>
  <si>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</si>
  <si>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</si>
  <si>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</si>
  <si>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</si>
  <si>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</si>
  <si>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</si>
  <si>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</si>
  <si>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</si>
  <si>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</si>
  <si>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</si>
  <si>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</si>
  <si>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</si>
  <si>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</si>
  <si>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</si>
  <si>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</si>
  <si>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</si>
  <si>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</si>
  <si>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</si>
  <si>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</si>
  <si>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</si>
  <si>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</si>
  <si>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</si>
  <si>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</si>
  <si>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</si>
  <si>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</si>
  <si>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</si>
  <si>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</si>
  <si>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</si>
  <si>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</si>
  <si>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</si>
  <si>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</si>
  <si>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</si>
  <si>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</si>
  <si>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</si>
  <si>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</si>
  <si>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</si>
  <si>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</si>
  <si>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</si>
  <si>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</si>
  <si>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</si>
  <si>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</si>
  <si>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</si>
  <si>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</si>
  <si>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</si>
  <si>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</si>
  <si>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</si>
  <si>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</si>
  <si>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</si>
  <si>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</si>
  <si>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</si>
  <si>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</si>
  <si>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</si>
  <si>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</si>
  <si>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</si>
  <si>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</si>
  <si>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</si>
  <si>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</si>
  <si>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</si>
  <si>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</si>
  <si>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</si>
  <si>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</si>
  <si>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</si>
  <si>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</si>
  <si>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</si>
  <si>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</si>
  <si>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</si>
  <si>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</si>
  <si>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</si>
  <si>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</si>
  <si>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概ね健全な経営状況となっており、今後も健全で安定した事業の運営に努める。</t>
    <rPh sb="0" eb="1">
      <t>オオム</t>
    </rPh>
    <rPh sb="2" eb="4">
      <t>ケンゼン</t>
    </rPh>
    <rPh sb="5" eb="7">
      <t>ケイエイ</t>
    </rPh>
    <rPh sb="7" eb="9">
      <t>ジョウキョウ</t>
    </rPh>
    <rPh sb="16" eb="18">
      <t>コンゴ</t>
    </rPh>
    <rPh sb="19" eb="21">
      <t>ケンゼン</t>
    </rPh>
    <rPh sb="22" eb="24">
      <t>アンテイ</t>
    </rPh>
    <rPh sb="26" eb="28">
      <t>ジギョウ</t>
    </rPh>
    <rPh sb="29" eb="31">
      <t>ウンエイ</t>
    </rPh>
    <rPh sb="32" eb="33">
      <t>ツト</t>
    </rPh>
    <phoneticPr fontId="4"/>
  </si>
  <si>
    <t>①有形固定資産減価償却率は、一部供用開始から30年以上経過している等のため50％を超えている。
②管渠老朽化率及び③管渠改善率は法定耐用年数を超過していないため0％となっている。</t>
    <rPh sb="1" eb="3">
      <t>ユウケイ</t>
    </rPh>
    <rPh sb="3" eb="5">
      <t>コテイ</t>
    </rPh>
    <rPh sb="5" eb="7">
      <t>シサン</t>
    </rPh>
    <rPh sb="7" eb="9">
      <t>ゲンカ</t>
    </rPh>
    <rPh sb="9" eb="11">
      <t>ショウキャク</t>
    </rPh>
    <rPh sb="11" eb="12">
      <t>リツ</t>
    </rPh>
    <rPh sb="14" eb="16">
      <t>イチブ</t>
    </rPh>
    <rPh sb="16" eb="18">
      <t>キョウヨウ</t>
    </rPh>
    <rPh sb="18" eb="20">
      <t>カイシ</t>
    </rPh>
    <rPh sb="24" eb="25">
      <t>ネン</t>
    </rPh>
    <rPh sb="25" eb="27">
      <t>イジョウ</t>
    </rPh>
    <rPh sb="27" eb="29">
      <t>ケイカ</t>
    </rPh>
    <rPh sb="33" eb="34">
      <t>トウ</t>
    </rPh>
    <rPh sb="41" eb="42">
      <t>コ</t>
    </rPh>
    <rPh sb="49" eb="51">
      <t>カンキョ</t>
    </rPh>
    <rPh sb="51" eb="54">
      <t>ロウキュウカ</t>
    </rPh>
    <rPh sb="54" eb="55">
      <t>リツ</t>
    </rPh>
    <rPh sb="55" eb="56">
      <t>オヨ</t>
    </rPh>
    <rPh sb="58" eb="60">
      <t>カンキョ</t>
    </rPh>
    <rPh sb="60" eb="62">
      <t>カイゼン</t>
    </rPh>
    <rPh sb="62" eb="63">
      <t>リツ</t>
    </rPh>
    <rPh sb="64" eb="66">
      <t>ホウテイ</t>
    </rPh>
    <rPh sb="66" eb="68">
      <t>タイヨウ</t>
    </rPh>
    <rPh sb="68" eb="70">
      <t>ネンスウ</t>
    </rPh>
    <rPh sb="71" eb="73">
      <t>チョウカ</t>
    </rPh>
    <phoneticPr fontId="4"/>
  </si>
  <si>
    <t xml:space="preserve">① 経常収支比率
　100％を超えており、経営状況は概ね健全である。
② 累積欠損金比率
　累積欠損金は生じていない。
③ 流動比率
　100％を超えており、支払能力に概ね支障はない。
④ 企業債残高対事業規模比率
　類似団体平均値と比較して低いのは、供用開始時点の主要な処理場施設や幹線管渠の整備に充てた企業債償還が進んでいるためである。
⑤ 経費回収率
　流域下水道の維持管理に要する経費は公共下水道事業者の負担金で賄っており、算出対象はない。
⑥ 汚水処理原価
　類似団体平均値とほぼ同水準であり、概ね適正な原価となっている。
⑦ 施設利用率
　類似団体平均値とほぼ同水準であり、概ね効率的に施設を利用している。
⑧ 水洗化率
　類似団体平均値とほぼ同水準であり、概ね順調に水洗化が進んでいる。
</t>
    <rPh sb="15" eb="16">
      <t>コ</t>
    </rPh>
    <rPh sb="21" eb="23">
      <t>ケイエイ</t>
    </rPh>
    <rPh sb="23" eb="25">
      <t>ジョウキョウ</t>
    </rPh>
    <rPh sb="26" eb="27">
      <t>オオム</t>
    </rPh>
    <rPh sb="28" eb="30">
      <t>ケンゼン</t>
    </rPh>
    <rPh sb="84" eb="85">
      <t>オオム</t>
    </rPh>
    <rPh sb="115" eb="116">
      <t>アタイ</t>
    </rPh>
    <rPh sb="121" eb="122">
      <t>ヒク</t>
    </rPh>
    <rPh sb="126" eb="128">
      <t>キョウヨウ</t>
    </rPh>
    <rPh sb="128" eb="130">
      <t>カイシ</t>
    </rPh>
    <rPh sb="130" eb="132">
      <t>ジテン</t>
    </rPh>
    <rPh sb="133" eb="135">
      <t>シュヨウ</t>
    </rPh>
    <rPh sb="136" eb="139">
      <t>ショリジョウ</t>
    </rPh>
    <rPh sb="139" eb="141">
      <t>シセツ</t>
    </rPh>
    <rPh sb="142" eb="144">
      <t>カンセン</t>
    </rPh>
    <rPh sb="144" eb="146">
      <t>カンキョ</t>
    </rPh>
    <rPh sb="147" eb="149">
      <t>セイビ</t>
    </rPh>
    <rPh sb="150" eb="151">
      <t>ア</t>
    </rPh>
    <rPh sb="153" eb="155">
      <t>キギョウ</t>
    </rPh>
    <rPh sb="155" eb="156">
      <t>サイ</t>
    </rPh>
    <rPh sb="156" eb="158">
      <t>ショウカン</t>
    </rPh>
    <rPh sb="159" eb="160">
      <t>スス</t>
    </rPh>
    <rPh sb="245" eb="248">
      <t>ドウスイジュン</t>
    </rPh>
    <rPh sb="252" eb="253">
      <t>オオム</t>
    </rPh>
    <rPh sb="254" eb="256">
      <t>テキセイ</t>
    </rPh>
    <rPh sb="257" eb="259">
      <t>ゲンカ</t>
    </rPh>
    <rPh sb="293" eb="294">
      <t>オオム</t>
    </rPh>
    <rPh sb="295" eb="298">
      <t>コウリツテキ</t>
    </rPh>
    <rPh sb="299" eb="301">
      <t>シセツ</t>
    </rPh>
    <rPh sb="302" eb="304">
      <t>リヨウ</t>
    </rPh>
    <rPh sb="312" eb="315">
      <t>スイセンカ</t>
    </rPh>
    <rPh sb="315" eb="316">
      <t>リツ</t>
    </rPh>
    <rPh sb="335" eb="336">
      <t>オオム</t>
    </rPh>
    <rPh sb="337" eb="339">
      <t>ジュンチョウ</t>
    </rPh>
    <rPh sb="340" eb="343">
      <t>スイセンカ</t>
    </rPh>
    <rPh sb="344" eb="34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</si>
</sst>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255-4B84-ABDA-0D8E1909E74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1.87</c:v>
                </c:pt>
              </c:numCache>
            </c:numRef>
          </c:val>
          <c:smooth val="0"/>
          <c:extLst>
            <c:ext xmlns:c16="http://schemas.microsoft.com/office/drawing/2014/chart" uri="{C3380CC4-5D6E-409C-BE32-E72D297353CC}">
              <c16:uniqueId val="{00000001-B255-4B84-ABDA-0D8E1909E74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67.680000000000007</c:v>
                </c:pt>
              </c:numCache>
            </c:numRef>
          </c:val>
          <c:extLst>
            <c:ext xmlns:c16="http://schemas.microsoft.com/office/drawing/2014/chart" uri="{C3380CC4-5D6E-409C-BE32-E72D297353CC}">
              <c16:uniqueId val="{00000000-B04E-44E1-B5F0-2EA41453FF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68.2</c:v>
                </c:pt>
              </c:numCache>
            </c:numRef>
          </c:val>
          <c:smooth val="0"/>
          <c:extLst>
            <c:ext xmlns:c16="http://schemas.microsoft.com/office/drawing/2014/chart" uri="{C3380CC4-5D6E-409C-BE32-E72D297353CC}">
              <c16:uniqueId val="{00000001-B04E-44E1-B5F0-2EA41453FF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92.5</c:v>
                </c:pt>
              </c:numCache>
            </c:numRef>
          </c:val>
          <c:extLst>
            <c:ext xmlns:c16="http://schemas.microsoft.com/office/drawing/2014/chart" uri="{C3380CC4-5D6E-409C-BE32-E72D297353CC}">
              <c16:uniqueId val="{00000000-2C31-4D98-A106-DB85BBBAC6B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2C31-4D98-A106-DB85BBBAC6B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103.26</c:v>
                </c:pt>
              </c:numCache>
            </c:numRef>
          </c:val>
          <c:extLst>
            <c:ext xmlns:c16="http://schemas.microsoft.com/office/drawing/2014/chart" uri="{C3380CC4-5D6E-409C-BE32-E72D297353CC}">
              <c16:uniqueId val="{00000000-26FE-4E92-AEF0-32180F9A9C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101.63</c:v>
                </c:pt>
              </c:numCache>
            </c:numRef>
          </c:val>
          <c:smooth val="0"/>
          <c:extLst>
            <c:ext xmlns:c16="http://schemas.microsoft.com/office/drawing/2014/chart" uri="{C3380CC4-5D6E-409C-BE32-E72D297353CC}">
              <c16:uniqueId val="{00000001-26FE-4E92-AEF0-32180F9A9C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50.15</c:v>
                </c:pt>
              </c:numCache>
            </c:numRef>
          </c:val>
          <c:extLst>
            <c:ext xmlns:c16="http://schemas.microsoft.com/office/drawing/2014/chart" uri="{C3380CC4-5D6E-409C-BE32-E72D297353CC}">
              <c16:uniqueId val="{00000000-E751-4906-8032-405F3F4E78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31.96</c:v>
                </c:pt>
              </c:numCache>
            </c:numRef>
          </c:val>
          <c:smooth val="0"/>
          <c:extLst>
            <c:ext xmlns:c16="http://schemas.microsoft.com/office/drawing/2014/chart" uri="{C3380CC4-5D6E-409C-BE32-E72D297353CC}">
              <c16:uniqueId val="{00000001-E751-4906-8032-405F3F4E78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546-40C4-852F-EEC1D75B9F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0.93</c:v>
                </c:pt>
              </c:numCache>
            </c:numRef>
          </c:val>
          <c:smooth val="0"/>
          <c:extLst>
            <c:ext xmlns:c16="http://schemas.microsoft.com/office/drawing/2014/chart" uri="{C3380CC4-5D6E-409C-BE32-E72D297353CC}">
              <c16:uniqueId val="{00000001-A546-40C4-852F-EEC1D75B9F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99E-4FC9-A2FF-B582A85DA4D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c:v>
                </c:pt>
              </c:numCache>
            </c:numRef>
          </c:val>
          <c:smooth val="0"/>
          <c:extLst>
            <c:ext xmlns:c16="http://schemas.microsoft.com/office/drawing/2014/chart" uri="{C3380CC4-5D6E-409C-BE32-E72D297353CC}">
              <c16:uniqueId val="{00000001-299E-4FC9-A2FF-B582A85DA4D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103.3</c:v>
                </c:pt>
              </c:numCache>
            </c:numRef>
          </c:val>
          <c:extLst>
            <c:ext xmlns:c16="http://schemas.microsoft.com/office/drawing/2014/chart" uri="{C3380CC4-5D6E-409C-BE32-E72D297353CC}">
              <c16:uniqueId val="{00000000-4AF4-4B5E-9215-41BD7F896C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101.14</c:v>
                </c:pt>
              </c:numCache>
            </c:numRef>
          </c:val>
          <c:smooth val="0"/>
          <c:extLst>
            <c:ext xmlns:c16="http://schemas.microsoft.com/office/drawing/2014/chart" uri="{C3380CC4-5D6E-409C-BE32-E72D297353CC}">
              <c16:uniqueId val="{00000001-4AF4-4B5E-9215-41BD7F896C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129.66999999999999</c:v>
                </c:pt>
              </c:numCache>
            </c:numRef>
          </c:val>
          <c:extLst>
            <c:ext xmlns:c16="http://schemas.microsoft.com/office/drawing/2014/chart" uri="{C3380CC4-5D6E-409C-BE32-E72D297353CC}">
              <c16:uniqueId val="{00000000-4223-46C5-BC81-CC05D160EB3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255.67</c:v>
                </c:pt>
              </c:numCache>
            </c:numRef>
          </c:val>
          <c:smooth val="0"/>
          <c:extLst>
            <c:ext xmlns:c16="http://schemas.microsoft.com/office/drawing/2014/chart" uri="{C3380CC4-5D6E-409C-BE32-E72D297353CC}">
              <c16:uniqueId val="{00000001-4223-46C5-BC81-CC05D160EB3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AEB-4685-BBEC-0A52118136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AEB-4685-BBEC-0A52118136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50.85</c:v>
                </c:pt>
              </c:numCache>
            </c:numRef>
          </c:val>
          <c:extLst>
            <c:ext xmlns:c16="http://schemas.microsoft.com/office/drawing/2014/chart" uri="{C3380CC4-5D6E-409C-BE32-E72D297353CC}">
              <c16:uniqueId val="{00000000-674A-47C5-B8CB-F1559688CA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50.67</c:v>
                </c:pt>
              </c:numCache>
            </c:numRef>
          </c:val>
          <c:smooth val="0"/>
          <c:extLst>
            <c:ext xmlns:c16="http://schemas.microsoft.com/office/drawing/2014/chart" uri="{C3380CC4-5D6E-409C-BE32-E72D297353CC}">
              <c16:uniqueId val="{00000001-674A-47C5-B8CB-F1559688CA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AS13" sqref="AS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1047713</v>
      </c>
      <c r="AM8" s="51"/>
      <c r="AN8" s="51"/>
      <c r="AO8" s="51"/>
      <c r="AP8" s="51"/>
      <c r="AQ8" s="51"/>
      <c r="AR8" s="51"/>
      <c r="AS8" s="51"/>
      <c r="AT8" s="46">
        <f>データ!T6</f>
        <v>4247.58</v>
      </c>
      <c r="AU8" s="46"/>
      <c r="AV8" s="46"/>
      <c r="AW8" s="46"/>
      <c r="AX8" s="46"/>
      <c r="AY8" s="46"/>
      <c r="AZ8" s="46"/>
      <c r="BA8" s="46"/>
      <c r="BB8" s="46">
        <f>データ!U6</f>
        <v>246.66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84.53</v>
      </c>
      <c r="J10" s="46"/>
      <c r="K10" s="46"/>
      <c r="L10" s="46"/>
      <c r="M10" s="46"/>
      <c r="N10" s="46"/>
      <c r="O10" s="46"/>
      <c r="P10" s="46">
        <f>データ!P6</f>
        <v>48.84</v>
      </c>
      <c r="Q10" s="46"/>
      <c r="R10" s="46"/>
      <c r="S10" s="46"/>
      <c r="T10" s="46"/>
      <c r="U10" s="46"/>
      <c r="V10" s="46"/>
      <c r="W10" s="46">
        <f>データ!Q6</f>
        <v>100</v>
      </c>
      <c r="X10" s="46"/>
      <c r="Y10" s="46"/>
      <c r="Z10" s="46"/>
      <c r="AA10" s="46"/>
      <c r="AB10" s="46"/>
      <c r="AC10" s="46"/>
      <c r="AD10" s="51">
        <f>データ!R6</f>
        <v>0</v>
      </c>
      <c r="AE10" s="51"/>
      <c r="AF10" s="51"/>
      <c r="AG10" s="51"/>
      <c r="AH10" s="51"/>
      <c r="AI10" s="51"/>
      <c r="AJ10" s="51"/>
      <c r="AK10" s="2"/>
      <c r="AL10" s="51">
        <f>データ!V6</f>
        <v>390653</v>
      </c>
      <c r="AM10" s="51"/>
      <c r="AN10" s="51"/>
      <c r="AO10" s="51"/>
      <c r="AP10" s="51"/>
      <c r="AQ10" s="51"/>
      <c r="AR10" s="51"/>
      <c r="AS10" s="51"/>
      <c r="AT10" s="46">
        <f>データ!W6</f>
        <v>123.51</v>
      </c>
      <c r="AU10" s="46"/>
      <c r="AV10" s="46"/>
      <c r="AW10" s="46"/>
      <c r="AX10" s="46"/>
      <c r="AY10" s="46"/>
      <c r="AZ10" s="46"/>
      <c r="BA10" s="46"/>
      <c r="BB10" s="46">
        <f>データ!X6</f>
        <v>3162.93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ex/E/Z4oYB1oeFz6mott0MeCqZ9BmSXc2cgdZN1LLpPWi5DbbQJGuIwCOT828WuiuR1gNlsG0h2YWEwBG9n6Wg==" saltValue="a17gI4//NLQxB5anjPrE9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160008</v>
      </c>
      <c r="D6" s="33">
        <f t="shared" si="3"/>
        <v>46</v>
      </c>
      <c r="E6" s="33">
        <f t="shared" si="3"/>
        <v>17</v>
      </c>
      <c r="F6" s="33">
        <f t="shared" si="3"/>
        <v>3</v>
      </c>
      <c r="G6" s="33">
        <f t="shared" si="3"/>
        <v>0</v>
      </c>
      <c r="H6" s="33" t="str">
        <f t="shared" si="3"/>
        <v>富山県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84.53</v>
      </c>
      <c r="P6" s="34">
        <f t="shared" si="3"/>
        <v>48.84</v>
      </c>
      <c r="Q6" s="34">
        <f t="shared" si="3"/>
        <v>100</v>
      </c>
      <c r="R6" s="34">
        <f t="shared" si="3"/>
        <v>0</v>
      </c>
      <c r="S6" s="34">
        <f t="shared" si="3"/>
        <v>1047713</v>
      </c>
      <c r="T6" s="34">
        <f t="shared" si="3"/>
        <v>4247.58</v>
      </c>
      <c r="U6" s="34">
        <f t="shared" si="3"/>
        <v>246.66</v>
      </c>
      <c r="V6" s="34">
        <f t="shared" si="3"/>
        <v>390653</v>
      </c>
      <c r="W6" s="34">
        <f t="shared" si="3"/>
        <v>123.51</v>
      </c>
      <c r="X6" s="34">
        <f t="shared" si="3"/>
        <v>3162.93</v>
      </c>
      <c r="Y6" s="35" t="str">
        <f>IF(Y7="",NA(),Y7)</f>
        <v>-</v>
      </c>
      <c r="Z6" s="35" t="str">
        <f t="shared" ref="Z6:AH6" si="4">IF(Z7="",NA(),Z7)</f>
        <v>-</v>
      </c>
      <c r="AA6" s="35" t="str">
        <f t="shared" si="4"/>
        <v>-</v>
      </c>
      <c r="AB6" s="35" t="str">
        <f t="shared" si="4"/>
        <v>-</v>
      </c>
      <c r="AC6" s="35">
        <f t="shared" si="4"/>
        <v>103.26</v>
      </c>
      <c r="AD6" s="35" t="str">
        <f t="shared" si="4"/>
        <v>-</v>
      </c>
      <c r="AE6" s="35" t="str">
        <f t="shared" si="4"/>
        <v>-</v>
      </c>
      <c r="AF6" s="35" t="str">
        <f t="shared" si="4"/>
        <v>-</v>
      </c>
      <c r="AG6" s="35" t="str">
        <f t="shared" si="4"/>
        <v>-</v>
      </c>
      <c r="AH6" s="35">
        <f t="shared" si="4"/>
        <v>101.63</v>
      </c>
      <c r="AI6" s="34" t="str">
        <f>IF(AI7="","",IF(AI7="-","【-】","【"&amp;SUBSTITUTE(TEXT(AI7,"#,##0.00"),"-","△")&amp;"】"))</f>
        <v>【101.70】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9.1</v>
      </c>
      <c r="AT6" s="34" t="str">
        <f>IF(AT7="","",IF(AT7="-","【-】","【"&amp;SUBSTITUTE(TEXT(AT7,"#,##0.00"),"-","△")&amp;"】"))</f>
        <v>【8.92】</v>
      </c>
      <c r="AU6" s="35" t="str">
        <f>IF(AU7="",NA(),AU7)</f>
        <v>-</v>
      </c>
      <c r="AV6" s="35" t="str">
        <f t="shared" ref="AV6:BD6" si="6">IF(AV7="",NA(),AV7)</f>
        <v>-</v>
      </c>
      <c r="AW6" s="35" t="str">
        <f t="shared" si="6"/>
        <v>-</v>
      </c>
      <c r="AX6" s="35" t="str">
        <f t="shared" si="6"/>
        <v>-</v>
      </c>
      <c r="AY6" s="35">
        <f t="shared" si="6"/>
        <v>103.3</v>
      </c>
      <c r="AZ6" s="35" t="str">
        <f t="shared" si="6"/>
        <v>-</v>
      </c>
      <c r="BA6" s="35" t="str">
        <f t="shared" si="6"/>
        <v>-</v>
      </c>
      <c r="BB6" s="35" t="str">
        <f t="shared" si="6"/>
        <v>-</v>
      </c>
      <c r="BC6" s="35" t="str">
        <f t="shared" si="6"/>
        <v>-</v>
      </c>
      <c r="BD6" s="35">
        <f t="shared" si="6"/>
        <v>101.14</v>
      </c>
      <c r="BE6" s="34" t="str">
        <f>IF(BE7="","",IF(BE7="-","【-】","【"&amp;SUBSTITUTE(TEXT(BE7,"#,##0.00"),"-","△")&amp;"】"))</f>
        <v>【100.43】</v>
      </c>
      <c r="BF6" s="35" t="str">
        <f>IF(BF7="",NA(),BF7)</f>
        <v>-</v>
      </c>
      <c r="BG6" s="35" t="str">
        <f t="shared" ref="BG6:BO6" si="7">IF(BG7="",NA(),BG7)</f>
        <v>-</v>
      </c>
      <c r="BH6" s="35" t="str">
        <f t="shared" si="7"/>
        <v>-</v>
      </c>
      <c r="BI6" s="35" t="str">
        <f t="shared" si="7"/>
        <v>-</v>
      </c>
      <c r="BJ6" s="35">
        <f t="shared" si="7"/>
        <v>129.66999999999999</v>
      </c>
      <c r="BK6" s="35" t="str">
        <f t="shared" si="7"/>
        <v>-</v>
      </c>
      <c r="BL6" s="35" t="str">
        <f t="shared" si="7"/>
        <v>-</v>
      </c>
      <c r="BM6" s="35" t="str">
        <f t="shared" si="7"/>
        <v>-</v>
      </c>
      <c r="BN6" s="35" t="str">
        <f t="shared" si="7"/>
        <v>-</v>
      </c>
      <c r="BO6" s="35">
        <f t="shared" si="7"/>
        <v>255.67</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50.85</v>
      </c>
      <c r="CG6" s="35" t="str">
        <f t="shared" si="9"/>
        <v>-</v>
      </c>
      <c r="CH6" s="35" t="str">
        <f t="shared" si="9"/>
        <v>-</v>
      </c>
      <c r="CI6" s="35" t="str">
        <f t="shared" si="9"/>
        <v>-</v>
      </c>
      <c r="CJ6" s="35" t="str">
        <f t="shared" si="9"/>
        <v>-</v>
      </c>
      <c r="CK6" s="35">
        <f t="shared" si="9"/>
        <v>50.67</v>
      </c>
      <c r="CL6" s="34" t="str">
        <f>IF(CL7="","",IF(CL7="-","【-】","【"&amp;SUBSTITUTE(TEXT(CL7,"#,##0.00"),"-","△")&amp;"】"))</f>
        <v>【51.03】</v>
      </c>
      <c r="CM6" s="35" t="str">
        <f>IF(CM7="",NA(),CM7)</f>
        <v>-</v>
      </c>
      <c r="CN6" s="35" t="str">
        <f t="shared" ref="CN6:CV6" si="10">IF(CN7="",NA(),CN7)</f>
        <v>-</v>
      </c>
      <c r="CO6" s="35" t="str">
        <f t="shared" si="10"/>
        <v>-</v>
      </c>
      <c r="CP6" s="35" t="str">
        <f t="shared" si="10"/>
        <v>-</v>
      </c>
      <c r="CQ6" s="35">
        <f t="shared" si="10"/>
        <v>67.680000000000007</v>
      </c>
      <c r="CR6" s="35" t="str">
        <f t="shared" si="10"/>
        <v>-</v>
      </c>
      <c r="CS6" s="35" t="str">
        <f t="shared" si="10"/>
        <v>-</v>
      </c>
      <c r="CT6" s="35" t="str">
        <f t="shared" si="10"/>
        <v>-</v>
      </c>
      <c r="CU6" s="35" t="str">
        <f t="shared" si="10"/>
        <v>-</v>
      </c>
      <c r="CV6" s="35">
        <f t="shared" si="10"/>
        <v>68.2</v>
      </c>
      <c r="CW6" s="34" t="str">
        <f>IF(CW7="","",IF(CW7="-","【-】","【"&amp;SUBSTITUTE(TEXT(CW7,"#,##0.00"),"-","△")&amp;"】"))</f>
        <v>【68.03】</v>
      </c>
      <c r="CX6" s="35" t="str">
        <f>IF(CX7="",NA(),CX7)</f>
        <v>-</v>
      </c>
      <c r="CY6" s="35" t="str">
        <f t="shared" ref="CY6:DG6" si="11">IF(CY7="",NA(),CY7)</f>
        <v>-</v>
      </c>
      <c r="CZ6" s="35" t="str">
        <f t="shared" si="11"/>
        <v>-</v>
      </c>
      <c r="DA6" s="35" t="str">
        <f t="shared" si="11"/>
        <v>-</v>
      </c>
      <c r="DB6" s="35">
        <f t="shared" si="11"/>
        <v>92.5</v>
      </c>
      <c r="DC6" s="35" t="str">
        <f t="shared" si="11"/>
        <v>-</v>
      </c>
      <c r="DD6" s="35" t="str">
        <f t="shared" si="11"/>
        <v>-</v>
      </c>
      <c r="DE6" s="35" t="str">
        <f t="shared" si="11"/>
        <v>-</v>
      </c>
      <c r="DF6" s="35" t="str">
        <f t="shared" si="11"/>
        <v>-</v>
      </c>
      <c r="DG6" s="35">
        <f t="shared" si="11"/>
        <v>94.01</v>
      </c>
      <c r="DH6" s="34" t="str">
        <f>IF(DH7="","",IF(DH7="-","【-】","【"&amp;SUBSTITUTE(TEXT(DH7,"#,##0.00"),"-","△")&amp;"】"))</f>
        <v>【93.88】</v>
      </c>
      <c r="DI6" s="35" t="str">
        <f>IF(DI7="",NA(),DI7)</f>
        <v>-</v>
      </c>
      <c r="DJ6" s="35" t="str">
        <f t="shared" ref="DJ6:DR6" si="12">IF(DJ7="",NA(),DJ7)</f>
        <v>-</v>
      </c>
      <c r="DK6" s="35" t="str">
        <f t="shared" si="12"/>
        <v>-</v>
      </c>
      <c r="DL6" s="35" t="str">
        <f t="shared" si="12"/>
        <v>-</v>
      </c>
      <c r="DM6" s="35">
        <f t="shared" si="12"/>
        <v>50.15</v>
      </c>
      <c r="DN6" s="35" t="str">
        <f t="shared" si="12"/>
        <v>-</v>
      </c>
      <c r="DO6" s="35" t="str">
        <f t="shared" si="12"/>
        <v>-</v>
      </c>
      <c r="DP6" s="35" t="str">
        <f t="shared" si="12"/>
        <v>-</v>
      </c>
      <c r="DQ6" s="35" t="str">
        <f t="shared" si="12"/>
        <v>-</v>
      </c>
      <c r="DR6" s="35">
        <f t="shared" si="12"/>
        <v>31.96</v>
      </c>
      <c r="DS6" s="34" t="str">
        <f>IF(DS7="","",IF(DS7="-","【-】","【"&amp;SUBSTITUTE(TEXT(DS7,"#,##0.00"),"-","△")&amp;"】"))</f>
        <v>【31.52】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0.93</v>
      </c>
      <c r="ED6" s="34" t="str">
        <f>IF(ED7="","",IF(ED7="-","【-】","【"&amp;SUBSTITUTE(TEXT(ED7,"#,##0.00"),"-","△")&amp;"】"))</f>
        <v>【0.91】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1.87</v>
      </c>
      <c r="EO6" s="34" t="str">
        <f>IF(EO7="","",IF(EO7="-","【-】","【"&amp;SUBSTITUTE(TEXT(EO7,"#,##0.00"),"-","△")&amp;"】"))</f>
        <v>【1.84】</v>
      </c>
    </row>
    <row r="7" spans="1:148" s="36" customFormat="1" x14ac:dyDescent="0.15">
      <c r="A7" s="28"/>
      <c r="B7" s="37">
        <v>2020</v>
      </c>
      <c r="C7" s="37">
        <v>160008</v>
      </c>
      <c r="D7" s="37">
        <v>46</v>
      </c>
      <c r="E7" s="37">
        <v>17</v>
      </c>
      <c r="F7" s="37">
        <v>3</v>
      </c>
      <c r="G7" s="37">
        <v>0</v>
      </c>
      <c r="H7" s="37" t="s">
        <v>96</v>
      </c>
      <c r="I7" s="37" t="s">
        <v>97</v>
      </c>
      <c r="J7" s="37" t="s">
        <v>98</v>
      </c>
      <c r="K7" s="37" t="s">
        <v>99</v>
      </c>
      <c r="L7" s="37" t="s">
        <v>100</v>
      </c>
      <c r="M7" s="37" t="s">
        <v>101</v>
      </c>
      <c r="N7" s="38" t="s">
        <v>102</v>
      </c>
      <c r="O7" s="38">
        <v>84.53</v>
      </c>
      <c r="P7" s="38">
        <v>48.84</v>
      </c>
      <c r="Q7" s="38">
        <v>100</v>
      </c>
      <c r="R7" s="38">
        <v>0</v>
      </c>
      <c r="S7" s="38">
        <v>1047713</v>
      </c>
      <c r="T7" s="38">
        <v>4247.58</v>
      </c>
      <c r="U7" s="38">
        <v>246.66</v>
      </c>
      <c r="V7" s="38">
        <v>390653</v>
      </c>
      <c r="W7" s="38">
        <v>123.51</v>
      </c>
      <c r="X7" s="38">
        <v>3162.93</v>
      </c>
      <c r="Y7" s="38" t="s">
        <v>102</v>
      </c>
      <c r="Z7" s="38" t="s">
        <v>102</v>
      </c>
      <c r="AA7" s="38" t="s">
        <v>102</v>
      </c>
      <c r="AB7" s="38" t="s">
        <v>102</v>
      </c>
      <c r="AC7" s="38">
        <v>103.26</v>
      </c>
      <c r="AD7" s="38" t="s">
        <v>102</v>
      </c>
      <c r="AE7" s="38" t="s">
        <v>102</v>
      </c>
      <c r="AF7" s="38" t="s">
        <v>102</v>
      </c>
      <c r="AG7" s="38" t="s">
        <v>102</v>
      </c>
      <c r="AH7" s="38">
        <v>101.63</v>
      </c>
      <c r="AI7" s="38">
        <v>101.7</v>
      </c>
      <c r="AJ7" s="38" t="s">
        <v>102</v>
      </c>
      <c r="AK7" s="38" t="s">
        <v>102</v>
      </c>
      <c r="AL7" s="38" t="s">
        <v>102</v>
      </c>
      <c r="AM7" s="38" t="s">
        <v>102</v>
      </c>
      <c r="AN7" s="38">
        <v>0</v>
      </c>
      <c r="AO7" s="38" t="s">
        <v>102</v>
      </c>
      <c r="AP7" s="38" t="s">
        <v>102</v>
      </c>
      <c r="AQ7" s="38" t="s">
        <v>102</v>
      </c>
      <c r="AR7" s="38" t="s">
        <v>102</v>
      </c>
      <c r="AS7" s="38">
        <v>9.1</v>
      </c>
      <c r="AT7" s="38">
        <v>8.92</v>
      </c>
      <c r="AU7" s="38" t="s">
        <v>102</v>
      </c>
      <c r="AV7" s="38" t="s">
        <v>102</v>
      </c>
      <c r="AW7" s="38" t="s">
        <v>102</v>
      </c>
      <c r="AX7" s="38" t="s">
        <v>102</v>
      </c>
      <c r="AY7" s="38">
        <v>103.3</v>
      </c>
      <c r="AZ7" s="38" t="s">
        <v>102</v>
      </c>
      <c r="BA7" s="38" t="s">
        <v>102</v>
      </c>
      <c r="BB7" s="38" t="s">
        <v>102</v>
      </c>
      <c r="BC7" s="38" t="s">
        <v>102</v>
      </c>
      <c r="BD7" s="38">
        <v>101.14</v>
      </c>
      <c r="BE7" s="38">
        <v>100.43</v>
      </c>
      <c r="BF7" s="38" t="s">
        <v>102</v>
      </c>
      <c r="BG7" s="38" t="s">
        <v>102</v>
      </c>
      <c r="BH7" s="38" t="s">
        <v>102</v>
      </c>
      <c r="BI7" s="38" t="s">
        <v>102</v>
      </c>
      <c r="BJ7" s="38">
        <v>129.66999999999999</v>
      </c>
      <c r="BK7" s="38" t="s">
        <v>102</v>
      </c>
      <c r="BL7" s="38" t="s">
        <v>102</v>
      </c>
      <c r="BM7" s="38" t="s">
        <v>102</v>
      </c>
      <c r="BN7" s="38" t="s">
        <v>102</v>
      </c>
      <c r="BO7" s="38">
        <v>255.67</v>
      </c>
      <c r="BP7" s="38">
        <v>260.55</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50.85</v>
      </c>
      <c r="CG7" s="38" t="s">
        <v>102</v>
      </c>
      <c r="CH7" s="38" t="s">
        <v>102</v>
      </c>
      <c r="CI7" s="38" t="s">
        <v>102</v>
      </c>
      <c r="CJ7" s="38" t="s">
        <v>102</v>
      </c>
      <c r="CK7" s="38">
        <v>50.67</v>
      </c>
      <c r="CL7" s="38">
        <v>51.03</v>
      </c>
      <c r="CM7" s="38" t="s">
        <v>102</v>
      </c>
      <c r="CN7" s="38" t="s">
        <v>102</v>
      </c>
      <c r="CO7" s="38" t="s">
        <v>102</v>
      </c>
      <c r="CP7" s="38" t="s">
        <v>102</v>
      </c>
      <c r="CQ7" s="38">
        <v>67.680000000000007</v>
      </c>
      <c r="CR7" s="38" t="s">
        <v>102</v>
      </c>
      <c r="CS7" s="38" t="s">
        <v>102</v>
      </c>
      <c r="CT7" s="38" t="s">
        <v>102</v>
      </c>
      <c r="CU7" s="38" t="s">
        <v>102</v>
      </c>
      <c r="CV7" s="38">
        <v>68.2</v>
      </c>
      <c r="CW7" s="38">
        <v>68.03</v>
      </c>
      <c r="CX7" s="38" t="s">
        <v>102</v>
      </c>
      <c r="CY7" s="38" t="s">
        <v>102</v>
      </c>
      <c r="CZ7" s="38" t="s">
        <v>102</v>
      </c>
      <c r="DA7" s="38" t="s">
        <v>102</v>
      </c>
      <c r="DB7" s="38">
        <v>92.5</v>
      </c>
      <c r="DC7" s="38" t="s">
        <v>102</v>
      </c>
      <c r="DD7" s="38" t="s">
        <v>102</v>
      </c>
      <c r="DE7" s="38" t="s">
        <v>102</v>
      </c>
      <c r="DF7" s="38" t="s">
        <v>102</v>
      </c>
      <c r="DG7" s="38">
        <v>94.01</v>
      </c>
      <c r="DH7" s="38">
        <v>93.88</v>
      </c>
      <c r="DI7" s="38" t="s">
        <v>102</v>
      </c>
      <c r="DJ7" s="38" t="s">
        <v>102</v>
      </c>
      <c r="DK7" s="38" t="s">
        <v>102</v>
      </c>
      <c r="DL7" s="38" t="s">
        <v>102</v>
      </c>
      <c r="DM7" s="38">
        <v>50.15</v>
      </c>
      <c r="DN7" s="38" t="s">
        <v>102</v>
      </c>
      <c r="DO7" s="38" t="s">
        <v>102</v>
      </c>
      <c r="DP7" s="38" t="s">
        <v>102</v>
      </c>
      <c r="DQ7" s="38" t="s">
        <v>102</v>
      </c>
      <c r="DR7" s="38">
        <v>31.96</v>
      </c>
      <c r="DS7" s="38">
        <v>31.52</v>
      </c>
      <c r="DT7" s="38" t="s">
        <v>102</v>
      </c>
      <c r="DU7" s="38" t="s">
        <v>102</v>
      </c>
      <c r="DV7" s="38" t="s">
        <v>102</v>
      </c>
      <c r="DW7" s="38" t="s">
        <v>102</v>
      </c>
      <c r="DX7" s="38">
        <v>0</v>
      </c>
      <c r="DY7" s="38" t="s">
        <v>102</v>
      </c>
      <c r="DZ7" s="38" t="s">
        <v>102</v>
      </c>
      <c r="EA7" s="38" t="s">
        <v>102</v>
      </c>
      <c r="EB7" s="38" t="s">
        <v>102</v>
      </c>
      <c r="EC7" s="38">
        <v>0.93</v>
      </c>
      <c r="ED7" s="38">
        <v>0.91</v>
      </c>
      <c r="EE7" s="38" t="s">
        <v>102</v>
      </c>
      <c r="EF7" s="38" t="s">
        <v>102</v>
      </c>
      <c r="EG7" s="38" t="s">
        <v>102</v>
      </c>
      <c r="EH7" s="38" t="s">
        <v>102</v>
      </c>
      <c r="EI7" s="38">
        <v>0</v>
      </c>
      <c r="EJ7" s="38" t="s">
        <v>102</v>
      </c>
      <c r="EK7" s="38" t="s">
        <v>102</v>
      </c>
      <c r="EL7" s="38" t="s">
        <v>102</v>
      </c>
      <c r="EM7" s="38" t="s">
        <v>102</v>
      </c>
      <c r="EN7" s="38">
        <v>1.87</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2022-01-11T09:20:47Z</cp:lastPrinted>
  <dcterms:created xsi:type="dcterms:W3CDTF">2021-12-03T07:20:41Z</dcterms:created>
  <dcterms:modified xsi:type="dcterms:W3CDTF">2022-01-18T03:38:23Z</dcterms:modified>
  <cp:category/>
</cp:coreProperties>
</file>