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1.91\財務担当共有\801_調査・照会関係\R3年度回答\86_公営企業に係る経営比較分析表（令和２年度決算）の分析等について\"/>
    </mc:Choice>
  </mc:AlternateContent>
  <workbookProtection workbookAlgorithmName="SHA-512" workbookHashValue="051PF32GrUh0Om/FpVSwYBTAZj/BSOAVYsR8D6X1q36WPKbs1y0OqRotPsIu4ZjYgdqlDszmHWjNrrxIVrRJUA==" workbookSaltValue="6MSS1iPsbiSEB1OMzp1qxw==" workbookSpinCount="100000" lockStructure="1"/>
  <bookViews>
    <workbookView xWindow="0" yWindow="0" windowWidth="19890" windowHeight="1267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K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L11" i="4"/>
  <c r="MD10" i="5"/>
  <c r="KO10" i="5"/>
  <c r="JA10" i="5"/>
  <c r="HL10" i="5"/>
  <c r="FW10" i="5"/>
  <c r="EH10" i="5"/>
  <c r="CS10" i="5"/>
  <c r="BB10" i="5"/>
  <c r="GZ18" i="5"/>
  <c r="HC18" i="5"/>
  <c r="GY18" i="5"/>
  <c r="HB18" i="5"/>
  <c r="HA18" i="5"/>
  <c r="HC12" i="5"/>
  <c r="GY12" i="5"/>
  <c r="HV18" i="5"/>
  <c r="HT12" i="5"/>
  <c r="HU18"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Z12" i="5"/>
  <c r="HJ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HA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B12" i="5"/>
  <c r="HS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FM12" i="5"/>
  <c r="GE12" i="5"/>
  <c r="HI12" i="5"/>
  <c r="HW12" i="5"/>
  <c r="FB18" i="5" l="1"/>
  <c r="FA18" i="5"/>
  <c r="FD18" i="5"/>
  <c r="EZ18" i="5"/>
  <c r="FC18" i="5"/>
  <c r="FD12" i="5"/>
  <c r="EZ12" i="5"/>
  <c r="FC12" i="5"/>
  <c r="FB12" i="5"/>
  <c r="FA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<sst xmlns="http://schemas.openxmlformats.org/spreadsheetml/2006/main" count="942" uniqueCount="261">
  <si>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</si>
  <si>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</si>
  <si>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</si>
  <si>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</si>
  <si>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</si>
  <si>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</si>
  <si>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</si>
  <si>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</si>
  <si>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災害や渇水などによる減収に備えるための利益積立金、環境保全に資する事業、子育て支援事業及び教育関係事業等を対象とした一般会計への繰り出しのための地域文化振興等積立金等に積み立てることを基本としている。今後も事業運営に必要な財源を確保しつつ、一般会計への繰り出しを通じて住民の福祉の向上に努める方針としている。
自己資本金への組入れ　1,328,702千円
建設改良積立金への積立て　163,000千円
利益積立金への積立て 28,000千円
地域文化振興等積立金への積立て　796,707千円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</si>
  <si>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</si>
  <si>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</si>
  <si>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</si>
  <si>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</si>
  <si>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</si>
  <si>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</si>
  <si>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</si>
  <si>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</si>
  <si>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</si>
  <si>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</si>
  <si>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</si>
  <si>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</si>
  <si>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</si>
  <si>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</si>
  <si>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</si>
  <si>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</si>
  <si>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</si>
  <si>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</si>
  <si>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</si>
  <si>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</si>
  <si>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</si>
  <si>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</si>
  <si>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</si>
  <si>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</si>
  <si>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</si>
  <si>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</si>
  <si>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</si>
  <si>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</si>
  <si>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</si>
  <si>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</si>
  <si>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</si>
  <si>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</si>
  <si>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</si>
  <si>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</si>
  <si>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</si>
  <si>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</si>
  <si>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</si>
  <si>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</si>
  <si>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</si>
  <si>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</si>
  <si>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</si>
  <si>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</si>
  <si>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</si>
  <si>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</si>
  <si>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</si>
  <si>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</si>
  <si>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</si>
  <si>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</si>
  <si>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</si>
  <si>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</si>
  <si>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</si>
  <si>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</si>
  <si>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</si>
  <si>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</si>
  <si>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</si>
  <si>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</si>
  <si>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</si>
  <si>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</si>
  <si>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</si>
  <si>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</si>
  <si>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</si>
  <si>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</si>
  <si>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</si>
  <si>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</si>
  <si>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</si>
  <si>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</si>
  <si>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</si>
  <si>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</si>
  <si>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</si>
  <si>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</si>
  <si>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</si>
  <si>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</si>
  <si>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</si>
  <si>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</si>
  <si>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</si>
  <si>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</si>
  <si>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</si>
  <si>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</si>
  <si>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</si>
  <si>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</si>
  <si>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</si>
  <si>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</si>
  <si>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</si>
  <si>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</si>
  <si>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</si>
  <si>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</si>
  <si>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</si>
  <si>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</si>
  <si>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</si>
  <si>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</si>
  <si>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</si>
  <si>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</si>
  <si>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</si>
  <si>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</si>
  <si>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</si>
  <si>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</si>
  <si>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</si>
  <si>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</si>
  <si>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</si>
  <si>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</si>
  <si>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</si>
  <si>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</si>
  <si>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</si>
  <si>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</si>
  <si>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</si>
  <si>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</si>
  <si>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</si>
  <si>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</si>
  <si>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</si>
  <si>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</si>
  <si>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</si>
  <si>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190004</t>
  </si>
  <si>
    <t>46</t>
  </si>
  <si>
    <t>04</t>
  </si>
  <si>
    <t>0</t>
  </si>
  <si>
    <t>000</t>
  </si>
  <si>
    <t>山梨県</t>
  </si>
  <si>
    <t>法適用</t>
  </si>
  <si>
    <t>電気事業</t>
  </si>
  <si>
    <t>自治体職員</t>
  </si>
  <si>
    <t>-</t>
  </si>
  <si>
    <t>令和 6年 3月31日　西山外１７発電所</t>
  </si>
  <si>
    <t>令和12年 3月31日　塩川第二発電所ほか</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</si>
  <si>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</si>
  <si>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</si>
  <si>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</si>
  <si>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</si>
  <si>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</si>
  <si>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</si>
  <si>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</si>
  <si>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</si>
  <si>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</si>
  <si>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</si>
  <si>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</si>
  <si>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</si>
  <si>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</si>
  <si>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</si>
  <si>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</si>
  <si>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</si>
  <si>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</si>
  <si>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</si>
  <si>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</si>
  <si>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</si>
  <si>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</si>
  <si>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</si>
  <si>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</si>
  <si>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</si>
  <si>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</si>
  <si>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</si>
  <si>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</si>
  <si>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</si>
  <si>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</si>
  <si>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</si>
  <si>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</si>
  <si>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</si>
  <si>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</si>
  <si>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</si>
  <si>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</si>
  <si>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</si>
  <si>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</si>
  <si>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</si>
  <si>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</si>
  <si>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</si>
  <si>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</si>
  <si>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</si>
  <si>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</si>
  <si>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</si>
  <si>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</si>
  <si>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</si>
  <si>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</si>
  <si>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</si>
  <si>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</si>
  <si>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</si>
  <si>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</si>
  <si>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</si>
  <si>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</si>
  <si>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</si>
  <si>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</si>
  <si>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</si>
  <si>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</si>
  <si>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</si>
  <si>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</si>
  <si>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</si>
  <si>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</si>
  <si>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</si>
  <si>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</si>
  <si>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</si>
  <si>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</si>
  <si>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</si>
  <si>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</si>
  <si>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</si>
  <si>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</si>
  <si>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</si>
  <si>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</si>
  <si>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</si>
  <si>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</si>
  <si>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</si>
  <si>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</si>
  <si>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</si>
  <si>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</si>
  <si>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</si>
  <si>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</si>
  <si>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</si>
  <si>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</si>
  <si>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</si>
  <si>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</si>
  <si>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</si>
  <si>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</si>
  <si>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</si>
  <si>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</si>
  <si>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</si>
  <si>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</si>
  <si>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</si>
  <si>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</si>
  <si>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</si>
  <si>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</si>
  <si>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</si>
  <si>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</si>
  <si>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</si>
  <si>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</si>
  <si>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</si>
  <si>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</si>
  <si>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</si>
  <si>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</si>
  <si>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</si>
  <si>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</si>
  <si>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</si>
  <si>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</si>
  <si>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</si>
  <si>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</si>
  <si>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</si>
  <si>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</si>
  <si>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</si>
  <si>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</si>
  <si>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</si>
  <si>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</si>
  <si>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</si>
  <si>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</si>
  <si>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</si>
  <si>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</si>
  <si>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</si>
  <si>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</si>
  <si>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</si>
  <si>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</si>
  <si>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</si>
  <si>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</si>
  <si>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</si>
  <si>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</si>
  <si>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</si>
  <si>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昭和32年4月に早川水系西山発電所の運転を開始して以来、堅実な経営を続け、令和2年度末現在では早川水系6発電所、笛吹川水系11発電所、塩川発電所及び小水力9発電所の合計27発電所（最大出力121,597kW）を運営している。
・平成28年4月の電力システム改革の第2段階の施行による電力の小売全面自由化が開始され電気事業を取り巻く環境が大きく変化した。さらには、令和2年の電力システム改革の仕上げとなる第3段階の発送電分離が行われ、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令和3年7月に改定した経営戦略に基づき、経営の健全化に努める。</t>
    <rPh sb="213" eb="214">
      <t>オコナ</t>
    </rPh>
    <phoneticPr fontId="5"/>
  </si>
  <si>
    <t>・経常収支比率は、主に修繕費増等により費用が増加したことで、前年度と比較して減少した。しかし、比率は100%を超えて推移しており、健全な経営状況である。
・営業収支比率は、主に修繕費の増等により費用が増加したことで、前年度と比較して減少した。また、比率は100%を超えて推移しており、健全な経営状況である。
・流動比率については、主に流動負債である修繕引当金および未払金が減少したことで、前年度と比較して増加した。また、比率は100%を上回っており、他団体と比較しても高い水準であることから経営の安全性と信用性は確保されている。
・供給原価については降水量が減ったため発電電力量が減少し、また、修繕費等が増加したため、前年度と比較して増額となった。そのため、他団体の平均を上回った数値となっており、発電所の改良や修繕について計画的な投資を行うとともに、不要な費用を削減するなど効率的な経営を行う必要がある。
・ＥＢＩＴＤＡ（減価償却前営業利益）は、電力料収入の減や修繕費の増等により、純利益が減少したため、前年度と比較して減少した。しかし、他団体の平均を上回る水準であることから、健全な経営状態である。</t>
    <rPh sb="11" eb="14">
      <t>シュウゼンヒ</t>
    </rPh>
    <rPh sb="14" eb="15">
      <t>ゾウ</t>
    </rPh>
    <rPh sb="19" eb="21">
      <t>ヒヨウ</t>
    </rPh>
    <rPh sb="22" eb="24">
      <t>ゾウカ</t>
    </rPh>
    <rPh sb="93" eb="94">
      <t>ゾウ</t>
    </rPh>
    <rPh sb="101" eb="103">
      <t>ゾウカ</t>
    </rPh>
    <rPh sb="117" eb="119">
      <t>ゲンショウ</t>
    </rPh>
    <rPh sb="167" eb="168">
      <t>オモ</t>
    </rPh>
    <rPh sb="169" eb="173">
      <t>リュウドウフサイ</t>
    </rPh>
    <rPh sb="176" eb="178">
      <t>シュウゼン</t>
    </rPh>
    <rPh sb="178" eb="181">
      <t>ヒキアテキン</t>
    </rPh>
    <rPh sb="184" eb="187">
      <t>ミバライキン</t>
    </rPh>
    <rPh sb="188" eb="190">
      <t>ゲンショウ</t>
    </rPh>
    <rPh sb="196" eb="199">
      <t>ゼンネンド</t>
    </rPh>
    <rPh sb="200" eb="202">
      <t>ヒカク</t>
    </rPh>
    <rPh sb="204" eb="206">
      <t>ゾウカ</t>
    </rPh>
    <rPh sb="282" eb="283">
      <t>ヘ</t>
    </rPh>
    <rPh sb="293" eb="295">
      <t>ゲンショウ</t>
    </rPh>
    <rPh sb="300" eb="302">
      <t>シュウゼン</t>
    </rPh>
    <rPh sb="303" eb="304">
      <t>トウ</t>
    </rPh>
    <rPh sb="339" eb="340">
      <t>ウエ</t>
    </rPh>
    <rPh sb="428" eb="431">
      <t>デンリョクリョウ</t>
    </rPh>
    <rPh sb="431" eb="433">
      <t>シュウニュウ</t>
    </rPh>
    <rPh sb="434" eb="435">
      <t>ゲン</t>
    </rPh>
    <rPh sb="440" eb="441">
      <t>ゾウ</t>
    </rPh>
    <rPh sb="450" eb="452">
      <t>ゲンショウ</t>
    </rPh>
    <rPh sb="465" eb="467">
      <t>ゲンショウ</t>
    </rPh>
    <phoneticPr fontId="5"/>
  </si>
  <si>
    <t>・設備利用率については、前年度と比較して減少しているが、これは降水量が減り、年間発電電力量が減少したこと等が要因であると考えられる。しかし、他団体と比較しても平均を上回る水準であることから、効率的な運用を図ることができている状況である。
・広瀬発電所改修工事等に伴い修繕費が増加したことにより、修繕費比率は前年度と比較して増加しており、他団体の平均を上回っている。
また、改修工事等に伴い有形固定資産減価償却率は前年度と比較して減少しているが、他団体の平均を上回っている。これは企業局における主要な発電施設が昭和30年代に設置され、法定耐用年数に近づいているためであるが、引き続き、定期点検及び健全な状態に保つための改修工事に努め、必要な更新を適切な時期に実施するなど、計画的な施設の改修等を行う必要がある。
・企業債残高対料金収入比率は前年度と比較して減少しており、他団体の平均に比べ低い水準である。また、企業債残高と同額の減債積立金が確保されているため問題は無い。
・ＦＩＴ収入割合は、前年度と比較し減少している。現状、料金収入における割合は低く、他団体の平均と比較しても低い水準であるため、ＦＩＴ調達期間終了後の料金収入減少のリスクは少ない。</t>
    <rPh sb="20" eb="22">
      <t>ゲンショウ</t>
    </rPh>
    <rPh sb="35" eb="36">
      <t>ヘ</t>
    </rPh>
    <rPh sb="46" eb="48">
      <t>ゲンショウ</t>
    </rPh>
    <rPh sb="130" eb="131">
      <t>トウ</t>
    </rPh>
    <rPh sb="138" eb="140">
      <t>ゾウカ</t>
    </rPh>
    <rPh sb="162" eb="164">
      <t>ゾウカ</t>
    </rPh>
    <rPh sb="176" eb="177">
      <t>ウエ</t>
    </rPh>
    <rPh sb="187" eb="191">
      <t>カイシュウコウジ</t>
    </rPh>
    <rPh sb="191" eb="192">
      <t>トウ</t>
    </rPh>
    <rPh sb="193" eb="194">
      <t>トモナ</t>
    </rPh>
    <rPh sb="215" eb="217">
      <t>ゲンショウ</t>
    </rPh>
    <rPh sb="455" eb="45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</si>
</sst>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125.8</c:v>
                </c:pt>
                <c:pt idx="1">
                  <c:v>117.1</c:v>
                </c:pt>
                <c:pt idx="2">
                  <c:v>128.5</c:v>
                </c:pt>
                <c:pt idx="3">
                  <c:v>131.5</c:v>
                </c:pt>
                <c:pt idx="4">
                  <c:v>122.3</c:v>
                </c:pt>
              </c:numCache>
            </c:numRef>
          </c:val>
          <c:extLst>
            <c:ext xmlns:c16="http://schemas.microsoft.com/office/drawing/2014/chart" uri="{C3380CC4-5D6E-409C-BE32-E72D297353CC}">
              <c16:uniqueId val="{00000000-4B0B-48BA-AEDB-EC79AF7BAB1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4B0B-48BA-AEDB-EC79AF7BAB1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0B-48BA-AEDB-EC79AF7BAB1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126.6</c:v>
                </c:pt>
                <c:pt idx="1">
                  <c:v>118.6</c:v>
                </c:pt>
                <c:pt idx="2">
                  <c:v>129.80000000000001</c:v>
                </c:pt>
                <c:pt idx="3">
                  <c:v>138.9</c:v>
                </c:pt>
                <c:pt idx="4">
                  <c:v>126.7</c:v>
                </c:pt>
              </c:numCache>
            </c:numRef>
          </c:val>
          <c:extLst>
            <c:ext xmlns:c16="http://schemas.microsoft.com/office/drawing/2014/chart" uri="{C3380CC4-5D6E-409C-BE32-E72D297353CC}">
              <c16:uniqueId val="{00000000-16E8-4208-AC87-2F7D30FEB38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16E8-4208-AC87-2F7D30FEB38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6E8-4208-AC87-2F7D30FEB38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1048.7</c:v>
                </c:pt>
                <c:pt idx="1">
                  <c:v>1283.5</c:v>
                </c:pt>
                <c:pt idx="2">
                  <c:v>1046.8</c:v>
                </c:pt>
                <c:pt idx="3">
                  <c:v>918.5</c:v>
                </c:pt>
                <c:pt idx="4">
                  <c:v>1311.3</c:v>
                </c:pt>
              </c:numCache>
            </c:numRef>
          </c:val>
          <c:extLst>
            <c:ext xmlns:c16="http://schemas.microsoft.com/office/drawing/2014/chart" uri="{C3380CC4-5D6E-409C-BE32-E72D297353CC}">
              <c16:uniqueId val="{00000000-68D8-429C-BB74-F2ED1ADA780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68D8-429C-BB74-F2ED1ADA780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8D8-429C-BB74-F2ED1ADA780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6256.3</c:v>
                </c:pt>
                <c:pt idx="1">
                  <c:v>9091.2999999999993</c:v>
                </c:pt>
                <c:pt idx="2">
                  <c:v>7783.1</c:v>
                </c:pt>
                <c:pt idx="3">
                  <c:v>8113</c:v>
                </c:pt>
                <c:pt idx="4">
                  <c:v>9341.7000000000007</c:v>
                </c:pt>
              </c:numCache>
            </c:numRef>
          </c:val>
          <c:extLst>
            <c:ext xmlns:c16="http://schemas.microsoft.com/office/drawing/2014/chart" uri="{C3380CC4-5D6E-409C-BE32-E72D297353CC}">
              <c16:uniqueId val="{00000000-3B99-4225-B1F2-EE9B7975730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3B99-4225-B1F2-EE9B7975730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1608886</c:v>
                </c:pt>
                <c:pt idx="1">
                  <c:v>1429918</c:v>
                </c:pt>
                <c:pt idx="2">
                  <c:v>1814556</c:v>
                </c:pt>
                <c:pt idx="3">
                  <c:v>2060380</c:v>
                </c:pt>
                <c:pt idx="4">
                  <c:v>1752045</c:v>
                </c:pt>
              </c:numCache>
            </c:numRef>
          </c:val>
          <c:extLst>
            <c:ext xmlns:c16="http://schemas.microsoft.com/office/drawing/2014/chart" uri="{C3380CC4-5D6E-409C-BE32-E72D297353CC}">
              <c16:uniqueId val="{00000000-864C-4573-AB48-5B91197D36A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864C-4573-AB48-5B91197D36A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44.8</c:v>
                </c:pt>
                <c:pt idx="1">
                  <c:v>39.1</c:v>
                </c:pt>
                <c:pt idx="2">
                  <c:v>44.3</c:v>
                </c:pt>
                <c:pt idx="3">
                  <c:v>47.3</c:v>
                </c:pt>
                <c:pt idx="4">
                  <c:v>44.2</c:v>
                </c:pt>
              </c:numCache>
            </c:numRef>
          </c:val>
          <c:extLst>
            <c:ext xmlns:c16="http://schemas.microsoft.com/office/drawing/2014/chart" uri="{C3380CC4-5D6E-409C-BE32-E72D297353CC}">
              <c16:uniqueId val="{00000000-37FF-451A-B54E-2371C7E2EF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37FF-451A-B54E-2371C7E2EF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21</c:v>
                </c:pt>
                <c:pt idx="1">
                  <c:v>29.8</c:v>
                </c:pt>
                <c:pt idx="2">
                  <c:v>26</c:v>
                </c:pt>
                <c:pt idx="3">
                  <c:v>16.399999999999999</c:v>
                </c:pt>
                <c:pt idx="4">
                  <c:v>31</c:v>
                </c:pt>
              </c:numCache>
            </c:numRef>
          </c:val>
          <c:extLst>
            <c:ext xmlns:c16="http://schemas.microsoft.com/office/drawing/2014/chart" uri="{C3380CC4-5D6E-409C-BE32-E72D297353CC}">
              <c16:uniqueId val="{00000000-D5DE-459B-9574-278DF296F4E4}"/>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D5DE-459B-9574-278DF296F4E4}"/>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24.9</c:v>
                </c:pt>
                <c:pt idx="1">
                  <c:v>17.399999999999999</c:v>
                </c:pt>
                <c:pt idx="2">
                  <c:v>13.3</c:v>
                </c:pt>
                <c:pt idx="3">
                  <c:v>9.9</c:v>
                </c:pt>
                <c:pt idx="4">
                  <c:v>6.5</c:v>
                </c:pt>
              </c:numCache>
            </c:numRef>
          </c:val>
          <c:extLst>
            <c:ext xmlns:c16="http://schemas.microsoft.com/office/drawing/2014/chart" uri="{C3380CC4-5D6E-409C-BE32-E72D297353CC}">
              <c16:uniqueId val="{00000000-5758-449A-8BC7-BD2A0AC50233}"/>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5758-449A-8BC7-BD2A0AC50233}"/>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66.8</c:v>
                </c:pt>
                <c:pt idx="1">
                  <c:v>66.099999999999994</c:v>
                </c:pt>
                <c:pt idx="2">
                  <c:v>66.3</c:v>
                </c:pt>
                <c:pt idx="3">
                  <c:v>67.3</c:v>
                </c:pt>
                <c:pt idx="4">
                  <c:v>67</c:v>
                </c:pt>
              </c:numCache>
            </c:numRef>
          </c:val>
          <c:extLst>
            <c:ext xmlns:c16="http://schemas.microsoft.com/office/drawing/2014/chart" uri="{C3380CC4-5D6E-409C-BE32-E72D297353CC}">
              <c16:uniqueId val="{00000000-A3CC-4E6C-B9A9-1961D30865CF}"/>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A3CC-4E6C-B9A9-1961D30865CF}"/>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2</c:v>
                </c:pt>
                <c:pt idx="1">
                  <c:v>2.1</c:v>
                </c:pt>
                <c:pt idx="2">
                  <c:v>2.1</c:v>
                </c:pt>
                <c:pt idx="3">
                  <c:v>3</c:v>
                </c:pt>
                <c:pt idx="4">
                  <c:v>2.9</c:v>
                </c:pt>
              </c:numCache>
            </c:numRef>
          </c:val>
          <c:extLst>
            <c:ext xmlns:c16="http://schemas.microsoft.com/office/drawing/2014/chart" uri="{C3380CC4-5D6E-409C-BE32-E72D297353CC}">
              <c16:uniqueId val="{00000000-00F6-48D9-B930-25E68AAEAF66}"/>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00F6-48D9-B930-25E68AAEAF66}"/>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44.8</c:v>
                </c:pt>
                <c:pt idx="1">
                  <c:v>39.1</c:v>
                </c:pt>
                <c:pt idx="2">
                  <c:v>44.3</c:v>
                </c:pt>
                <c:pt idx="3">
                  <c:v>47.3</c:v>
                </c:pt>
                <c:pt idx="4">
                  <c:v>44.2</c:v>
                </c:pt>
              </c:numCache>
            </c:numRef>
          </c:val>
          <c:extLst>
            <c:ext xmlns:c16="http://schemas.microsoft.com/office/drawing/2014/chart" uri="{C3380CC4-5D6E-409C-BE32-E72D297353CC}">
              <c16:uniqueId val="{00000000-D421-4653-A573-1690D6E2794B}"/>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D421-4653-A573-1690D6E2794B}"/>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21</c:v>
                </c:pt>
                <c:pt idx="1">
                  <c:v>29.8</c:v>
                </c:pt>
                <c:pt idx="2">
                  <c:v>26</c:v>
                </c:pt>
                <c:pt idx="3">
                  <c:v>16.399999999999999</c:v>
                </c:pt>
                <c:pt idx="4">
                  <c:v>31</c:v>
                </c:pt>
              </c:numCache>
            </c:numRef>
          </c:val>
          <c:extLst>
            <c:ext xmlns:c16="http://schemas.microsoft.com/office/drawing/2014/chart" uri="{C3380CC4-5D6E-409C-BE32-E72D297353CC}">
              <c16:uniqueId val="{00000000-4E3F-4E0C-8365-31C3ACB68EB7}"/>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4E3F-4E0C-8365-31C3ACB68EB7}"/>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24.9</c:v>
                </c:pt>
                <c:pt idx="1">
                  <c:v>17.399999999999999</c:v>
                </c:pt>
                <c:pt idx="2">
                  <c:v>13.3</c:v>
                </c:pt>
                <c:pt idx="3">
                  <c:v>9.9</c:v>
                </c:pt>
                <c:pt idx="4">
                  <c:v>6.5</c:v>
                </c:pt>
              </c:numCache>
            </c:numRef>
          </c:val>
          <c:extLst>
            <c:ext xmlns:c16="http://schemas.microsoft.com/office/drawing/2014/chart" uri="{C3380CC4-5D6E-409C-BE32-E72D297353CC}">
              <c16:uniqueId val="{00000000-9A1C-4C5F-A67B-BBC18A049A43}"/>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9A1C-4C5F-A67B-BBC18A049A43}"/>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66.8</c:v>
                </c:pt>
                <c:pt idx="1">
                  <c:v>66.099999999999994</c:v>
                </c:pt>
                <c:pt idx="2">
                  <c:v>66.3</c:v>
                </c:pt>
                <c:pt idx="3">
                  <c:v>67.3</c:v>
                </c:pt>
                <c:pt idx="4">
                  <c:v>67</c:v>
                </c:pt>
              </c:numCache>
            </c:numRef>
          </c:val>
          <c:extLst>
            <c:ext xmlns:c16="http://schemas.microsoft.com/office/drawing/2014/chart" uri="{C3380CC4-5D6E-409C-BE32-E72D297353CC}">
              <c16:uniqueId val="{00000000-E14A-4272-B9E4-C72F28018D38}"/>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E14A-4272-B9E4-C72F28018D38}"/>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2</c:v>
                </c:pt>
                <c:pt idx="1">
                  <c:v>2.1</c:v>
                </c:pt>
                <c:pt idx="2">
                  <c:v>2.1</c:v>
                </c:pt>
                <c:pt idx="3">
                  <c:v>3</c:v>
                </c:pt>
                <c:pt idx="4">
                  <c:v>2.9</c:v>
                </c:pt>
              </c:numCache>
            </c:numRef>
          </c:val>
          <c:extLst>
            <c:ext xmlns:c16="http://schemas.microsoft.com/office/drawing/2014/chart" uri="{C3380CC4-5D6E-409C-BE32-E72D297353CC}">
              <c16:uniqueId val="{00000000-A5C9-48BF-A1B6-F2EE492C4446}"/>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A5C9-48BF-A1B6-F2EE492C4446}"/>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8-4C03-AC2F-62CB13D2C1AA}"/>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8-4C03-AC2F-62CB13D2C1AA}"/>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F-4F7F-9B1E-215E0DC806DE}"/>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F-4F7F-9B1E-215E0DC806DE}"/>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3-4838-BA65-F0315571E7E8}"/>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3-4838-BA65-F0315571E7E8}"/>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4D-483C-B78F-356031A8917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4D-483C-B78F-356031A8917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2-4D90-BED0-0A1EA9C1B46C}"/>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2-4D90-BED0-0A1EA9C1B46C}"/>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D-4E76-B4CD-8962EC82A051}"/>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D-4E76-B4CD-8962EC82A051}"/>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93-4DA3-8DB0-1B7713004433}"/>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93-4DA3-8DB0-1B7713004433}"/>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88-4213-94AC-740E60DBD60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88-4213-94AC-740E60DBD60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4-4841-9032-517CB0663B83}"/>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4-4841-9032-517CB0663B83}"/>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E-4CD4-AB79-C25D4526D7A5}"/>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E-4CD4-AB79-C25D4526D7A5}"/>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1-4ECF-A33E-161A367A6F8E}"/>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1-4ECF-A33E-161A367A6F8E}"/>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4-4C88-8137-404590CEA3FD}"/>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4-4C88-8137-404590CEA3FD}"/>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E-47E8-AB68-FA1128A67F90}"/>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E-47E8-AB68-FA1128A67F90}"/>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BD-43C7-9274-3BD19853EB9E}"/>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BD-43C7-9274-3BD19853EB9E}"/>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28-4E9D-90DC-58FE7C95A75B}"/>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28-4E9D-90DC-58FE7C95A75B}"/>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518525"/>
          <a:ext cx="5728907" cy="2990270"/>
          <a:chOff x="489770" y="7259989"/>
          <a:chExt cx="5728907" cy="2990270"/>
        </a:xfrm>
      </xdr:grpSpPr>
      <xdr:graphicFrame>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518525"/>
          <a:ext cx="5919409" cy="2990270"/>
          <a:chOff x="6490520" y="7259989"/>
          <a:chExt cx="5728909" cy="2990270"/>
        </a:xfrm>
      </xdr:grpSpPr>
      <xdr:graphicFrame>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681770" y="7518525"/>
          <a:ext cx="5728908" cy="2990270"/>
          <a:chOff x="12491270" y="7259989"/>
          <a:chExt cx="5728908" cy="2990270"/>
        </a:xfrm>
      </xdr:grpSpPr>
      <xdr:graphicFrame>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686602" y="7518525"/>
          <a:ext cx="5738433" cy="2990270"/>
          <a:chOff x="18496102" y="7259989"/>
          <a:chExt cx="5738433" cy="2990270"/>
        </a:xfrm>
      </xdr:grpSpPr>
      <xdr:graphicFrame>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714566" y="7518525"/>
          <a:ext cx="5738433" cy="2990270"/>
          <a:chOff x="24524066" y="7259989"/>
          <a:chExt cx="5738433" cy="2990270"/>
        </a:xfrm>
      </xdr:grpSpPr>
      <xdr:graphicFrame>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（最大出力合計121,597kW）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（最大出力合計121,597kW）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439402"/>
          <a:ext cx="5727086" cy="2869043"/>
          <a:chOff x="617271" y="12058402"/>
          <a:chExt cx="5727086" cy="2869043"/>
        </a:xfrm>
      </xdr:grpSpPr>
      <xdr:graphicFrame>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460189"/>
          <a:ext cx="5727086" cy="2857909"/>
          <a:chOff x="617271" y="15079189"/>
          <a:chExt cx="5727086" cy="2857909"/>
        </a:xfrm>
      </xdr:grpSpPr>
      <xdr:graphicFrame>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487159"/>
          <a:ext cx="5727086" cy="2857909"/>
          <a:chOff x="617271" y="18106159"/>
          <a:chExt cx="5727086" cy="2857909"/>
        </a:xfrm>
      </xdr:grpSpPr>
      <xdr:graphicFrame>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496812"/>
          <a:ext cx="5727086" cy="2857910"/>
          <a:chOff x="617271" y="21115812"/>
          <a:chExt cx="5727086" cy="2857910"/>
        </a:xfrm>
      </xdr:grpSpPr>
      <xdr:graphicFrame>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475540"/>
          <a:ext cx="5727086" cy="2857909"/>
          <a:chOff x="617271" y="24094540"/>
          <a:chExt cx="5727086" cy="2857909"/>
        </a:xfrm>
      </xdr:grpSpPr>
      <xdr:graphicFrame>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439402"/>
          <a:ext cx="5423298" cy="2869043"/>
          <a:chOff x="7910700" y="12058402"/>
          <a:chExt cx="5232799" cy="2869043"/>
        </a:xfrm>
      </xdr:grpSpPr>
      <xdr:graphicFrame>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460189"/>
          <a:ext cx="5423298" cy="2857909"/>
          <a:chOff x="7910700" y="15079189"/>
          <a:chExt cx="5232799" cy="2857909"/>
        </a:xfrm>
      </xdr:grpSpPr>
      <xdr:graphicFrame>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487159"/>
          <a:ext cx="5423298" cy="2857909"/>
          <a:chOff x="7910700" y="18106159"/>
          <a:chExt cx="5232799" cy="2857909"/>
        </a:xfrm>
      </xdr:grpSpPr>
      <xdr:graphicFrame>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496812"/>
          <a:ext cx="5423298" cy="2857910"/>
          <a:chOff x="7910700" y="21115812"/>
          <a:chExt cx="5232799" cy="2857910"/>
        </a:xfrm>
      </xdr:grpSpPr>
      <xdr:graphicFrame>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475540"/>
          <a:ext cx="5423298" cy="2857909"/>
          <a:chOff x="7910700" y="24094540"/>
          <a:chExt cx="5232799" cy="2857909"/>
        </a:xfrm>
      </xdr:grpSpPr>
      <xdr:graphicFrame>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3144508" y="12439402"/>
          <a:ext cx="5232799" cy="2869043"/>
          <a:chOff x="13623226" y="12058402"/>
          <a:chExt cx="5232798" cy="2869043"/>
        </a:xfrm>
      </xdr:grpSpPr>
      <xdr:graphicFrame>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3144508" y="15460189"/>
          <a:ext cx="5232799" cy="2857909"/>
          <a:chOff x="13623226" y="15079189"/>
          <a:chExt cx="5232798" cy="2857909"/>
        </a:xfrm>
      </xdr:grpSpPr>
      <xdr:graphicFrame>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3144508" y="18487159"/>
          <a:ext cx="5232799" cy="2857909"/>
          <a:chOff x="13623226" y="18106159"/>
          <a:chExt cx="5232798" cy="2857909"/>
        </a:xfrm>
      </xdr:grpSpPr>
      <xdr:graphicFrame>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3144508" y="21496812"/>
          <a:ext cx="5232799" cy="2857910"/>
          <a:chOff x="13623226" y="21115812"/>
          <a:chExt cx="5232798" cy="2857910"/>
        </a:xfrm>
      </xdr:grpSpPr>
      <xdr:graphicFrame>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3144508" y="24475540"/>
          <a:ext cx="5232799" cy="2857909"/>
          <a:chOff x="13623226" y="24094540"/>
          <a:chExt cx="5232798" cy="2857909"/>
        </a:xfrm>
      </xdr:grpSpPr>
      <xdr:graphicFrame>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9058665" y="12439402"/>
          <a:ext cx="5232799" cy="2869043"/>
          <a:chOff x="19266479" y="12058402"/>
          <a:chExt cx="5232799" cy="2869043"/>
        </a:xfrm>
      </xdr:grpSpPr>
      <xdr:graphicFrame>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9058665" y="15460189"/>
          <a:ext cx="5232799" cy="2857909"/>
          <a:chOff x="19266479" y="15079189"/>
          <a:chExt cx="5232799" cy="2857909"/>
        </a:xfrm>
      </xdr:grpSpPr>
      <xdr:graphicFrame>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9058665" y="18487159"/>
          <a:ext cx="5232799" cy="2857909"/>
          <a:chOff x="19266479" y="18106159"/>
          <a:chExt cx="5232799" cy="2857909"/>
        </a:xfrm>
      </xdr:grpSpPr>
      <xdr:graphicFrame>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9058665" y="21496812"/>
          <a:ext cx="5232799" cy="2857910"/>
          <a:chOff x="19266479" y="21115812"/>
          <a:chExt cx="5232799" cy="2857910"/>
        </a:xfrm>
      </xdr:grpSpPr>
      <xdr:graphicFrame>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9058665" y="24475540"/>
          <a:ext cx="5232799" cy="2857909"/>
          <a:chOff x="19266479" y="24094540"/>
          <a:chExt cx="5232799" cy="2857909"/>
        </a:xfrm>
      </xdr:grpSpPr>
      <xdr:graphicFrame>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5013643" y="12439402"/>
          <a:ext cx="5232799" cy="2869043"/>
          <a:chOff x="24892415" y="12058402"/>
          <a:chExt cx="5232799" cy="2869043"/>
        </a:xfrm>
      </xdr:grpSpPr>
      <xdr:graphicFrame>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5013643" y="15460189"/>
          <a:ext cx="5232799" cy="2857909"/>
          <a:chOff x="24892415" y="15079189"/>
          <a:chExt cx="5232799" cy="2857909"/>
        </a:xfrm>
      </xdr:grpSpPr>
      <xdr:graphicFrame>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5013643" y="18487159"/>
          <a:ext cx="5232799" cy="2857909"/>
          <a:chOff x="24892415" y="18106159"/>
          <a:chExt cx="5232799" cy="2857909"/>
        </a:xfrm>
      </xdr:grpSpPr>
      <xdr:graphicFrame>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5013643" y="21496812"/>
          <a:ext cx="5232799" cy="2857910"/>
          <a:chOff x="24892415" y="21115812"/>
          <a:chExt cx="5232799" cy="2857910"/>
        </a:xfrm>
      </xdr:grpSpPr>
      <xdr:graphicFrame>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5013643" y="24475540"/>
          <a:ext cx="5232799" cy="2857909"/>
          <a:chOff x="24892415" y="24094540"/>
          <a:chExt cx="5232799" cy="2857909"/>
        </a:xfrm>
      </xdr:grpSpPr>
      <xdr:graphicFrame>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53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53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53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53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53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53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54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541"/>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542"/>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54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54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54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546"/>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547"/>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54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54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550"/>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551"/>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552"/>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553"/>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554"/>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555"/>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556"/>
                </a:ext>
              </a:extLst>
            </xdr:cNvPicPr>
          </xdr:nvPicPr>
          <xdr:blipFill>
            <a:blip xmlns:r="http://schemas.openxmlformats.org/officeDocument/2006/relationships" r:embed="rId49"/>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557"/>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558"/>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559"/>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560"/>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561"/>
                </a:ext>
              </a:extLst>
            </xdr:cNvPicPr>
          </xdr:nvPicPr>
          <xdr:blipFill>
            <a:blip xmlns:r="http://schemas.openxmlformats.org/officeDocument/2006/relationships" r:embed="rId4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562"/>
                </a:ext>
              </a:extLst>
            </xdr:cNvPicPr>
          </xdr:nvPicPr>
          <xdr:blipFill>
            <a:blip xmlns:r="http://schemas.openxmlformats.org/officeDocument/2006/relationships" r:embed="rId4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563"/>
                </a:ext>
              </a:extLst>
            </xdr:cNvPicPr>
          </xdr:nvPicPr>
          <xdr:blipFill>
            <a:blip xmlns:r="http://schemas.openxmlformats.org/officeDocument/2006/relationships" r:embed="rId4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564"/>
                </a:ext>
              </a:extLst>
            </xdr:cNvPicPr>
          </xdr:nvPicPr>
          <xdr:blipFill>
            <a:blip xmlns:r="http://schemas.openxmlformats.org/officeDocument/2006/relationships" r:embed="rId5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565"/>
                </a:ext>
              </a:extLst>
            </xdr:cNvPicPr>
          </xdr:nvPicPr>
          <xdr:blipFill>
            <a:blip xmlns:r="http://schemas.openxmlformats.org/officeDocument/2006/relationships" r:embed="rId50"/>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566"/>
                </a:ext>
              </a:extLst>
            </xdr:cNvPicPr>
          </xdr:nvPicPr>
          <xdr:blipFill>
            <a:blip xmlns:r="http://schemas.openxmlformats.org/officeDocument/2006/relationships" r:embed="rId50"/>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567"/>
                </a:ext>
              </a:extLst>
            </xdr:cNvPicPr>
          </xdr:nvPicPr>
          <xdr:blipFill>
            <a:blip xmlns:r="http://schemas.openxmlformats.org/officeDocument/2006/relationships" r:embed="rId50"/>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568"/>
                </a:ext>
              </a:extLst>
            </xdr:cNvPicPr>
          </xdr:nvPicPr>
          <xdr:blipFill>
            <a:blip xmlns:r="http://schemas.openxmlformats.org/officeDocument/2006/relationships" r:embed="rId50"/>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569"/>
                </a:ext>
              </a:extLst>
            </xdr:cNvPicPr>
          </xdr:nvPicPr>
          <xdr:blipFill>
            <a:blip xmlns:r="http://schemas.openxmlformats.org/officeDocument/2006/relationships" r:embed="rId50"/>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570"/>
                </a:ext>
              </a:extLst>
            </xdr:cNvPicPr>
          </xdr:nvPicPr>
          <xdr:blipFill>
            <a:blip xmlns:r="http://schemas.openxmlformats.org/officeDocument/2006/relationships" r:embed="rId50"/>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571"/>
                </a:ext>
              </a:extLst>
            </xdr:cNvPicPr>
          </xdr:nvPicPr>
          <xdr:blipFill>
            <a:blip xmlns:r="http://schemas.openxmlformats.org/officeDocument/2006/relationships" r:embed="rId50"/>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572"/>
                </a:ext>
              </a:extLst>
            </xdr:cNvPicPr>
          </xdr:nvPicPr>
          <xdr:blipFill>
            <a:blip xmlns:r="http://schemas.openxmlformats.org/officeDocument/2006/relationships" r:embed="rId50"/>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573"/>
                </a:ext>
              </a:extLst>
            </xdr:cNvPicPr>
          </xdr:nvPicPr>
          <xdr:blipFill>
            <a:blip xmlns:r="http://schemas.openxmlformats.org/officeDocument/2006/relationships" r:embed="rId50"/>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574"/>
                </a:ext>
              </a:extLst>
            </xdr:cNvPicPr>
          </xdr:nvPicPr>
          <xdr:blipFill>
            <a:blip xmlns:r="http://schemas.openxmlformats.org/officeDocument/2006/relationships" r:embed="rId50"/>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575"/>
                </a:ext>
              </a:extLst>
            </xdr:cNvPicPr>
          </xdr:nvPicPr>
          <xdr:blipFill>
            <a:blip xmlns:r="http://schemas.openxmlformats.org/officeDocument/2006/relationships" r:embed="rId50"/>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576"/>
                </a:ext>
              </a:extLst>
            </xdr:cNvPicPr>
          </xdr:nvPicPr>
          <xdr:blipFill>
            <a:blip xmlns:r="http://schemas.openxmlformats.org/officeDocument/2006/relationships" r:embed="rId50"/>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577"/>
                </a:ext>
              </a:extLst>
            </xdr:cNvPicPr>
          </xdr:nvPicPr>
          <xdr:blipFill>
            <a:blip xmlns:r="http://schemas.openxmlformats.org/officeDocument/2006/relationships" r:embed="rId50"/>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578"/>
                </a:ext>
              </a:extLst>
            </xdr:cNvPicPr>
          </xdr:nvPicPr>
          <xdr:blipFill>
            <a:blip xmlns:r="http://schemas.openxmlformats.org/officeDocument/2006/relationships" r:embed="rId50"/>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AB67" zoomScale="70" zoomScaleNormal="70" workbookViewId="0">
      <selection activeCell="AK40" sqref="AK40:AQ96"/>
    </sheetView>
  </sheetViews>
  <sheetFormatPr defaultColWidth="9" defaultRowHeight="18.75" x14ac:dyDescent="0.15"/>
  <cols>
    <col min="1" max="1" width="4.5" style="5" customWidth="1"/>
    <col min="2" max="12" width="11.875" style="5" customWidth="1"/>
    <col min="13" max="13" width="14.375" style="5" customWidth="1"/>
    <col min="14"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9" t="s">
        <v>6</v>
      </c>
      <c r="T2" s="200"/>
      <c r="U2" s="200"/>
      <c r="V2" s="200"/>
      <c r="W2" s="200"/>
      <c r="X2" s="200"/>
      <c r="Y2" s="200"/>
      <c r="Z2" s="200"/>
      <c r="AA2" s="200"/>
      <c r="AB2" s="200"/>
      <c r="AC2" s="200"/>
      <c r="AD2" s="200"/>
      <c r="AE2" s="200"/>
      <c r="AF2" s="200"/>
      <c r="AG2" s="200"/>
      <c r="AH2" s="201"/>
      <c r="AI2" s="1"/>
      <c r="AJ2" s="1"/>
      <c r="AK2" s="196" t="s">
        <v>7</v>
      </c>
      <c r="AL2" s="197"/>
      <c r="AM2" s="197"/>
      <c r="AN2" s="197"/>
      <c r="AO2" s="197"/>
      <c r="AP2" s="197"/>
      <c r="AQ2" s="198"/>
    </row>
    <row r="3" spans="1:43" ht="23.1" customHeight="1" x14ac:dyDescent="0.15">
      <c r="A3" s="1"/>
      <c r="B3" s="180" t="str">
        <f>データ!I6</f>
        <v>法適用</v>
      </c>
      <c r="C3" s="181"/>
      <c r="D3" s="181"/>
      <c r="E3" s="181"/>
      <c r="F3" s="181" t="str">
        <f>データ!J6</f>
        <v>電気事業</v>
      </c>
      <c r="G3" s="181"/>
      <c r="H3" s="181"/>
      <c r="I3" s="181"/>
      <c r="J3" s="181" t="str">
        <f>データ!K6</f>
        <v>自治体職員</v>
      </c>
      <c r="K3" s="181"/>
      <c r="L3" s="181"/>
      <c r="M3" s="181"/>
      <c r="N3" s="182">
        <f>データ!L6</f>
        <v>92.5</v>
      </c>
      <c r="O3" s="182"/>
      <c r="P3" s="182"/>
      <c r="Q3" s="183"/>
      <c r="R3" s="1"/>
      <c r="S3" s="184" t="s">
        <v>8</v>
      </c>
      <c r="T3" s="185"/>
      <c r="U3" s="185"/>
      <c r="V3" s="185"/>
      <c r="W3" s="185"/>
      <c r="X3" s="185"/>
      <c r="Y3" s="185"/>
      <c r="Z3" s="185"/>
      <c r="AA3" s="185"/>
      <c r="AB3" s="185"/>
      <c r="AC3" s="185"/>
      <c r="AD3" s="185"/>
      <c r="AE3" s="185"/>
      <c r="AF3" s="185"/>
      <c r="AG3" s="185"/>
      <c r="AH3" s="186"/>
      <c r="AI3" s="1"/>
      <c r="AJ3" s="1"/>
      <c r="AK3" s="174" t="s">
        <v>259</v>
      </c>
      <c r="AL3" s="175"/>
      <c r="AM3" s="175"/>
      <c r="AN3" s="175"/>
      <c r="AO3" s="175"/>
      <c r="AP3" s="175"/>
      <c r="AQ3" s="176"/>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7"/>
      <c r="T4" s="188"/>
      <c r="U4" s="188"/>
      <c r="V4" s="188"/>
      <c r="W4" s="188"/>
      <c r="X4" s="188"/>
      <c r="Y4" s="188"/>
      <c r="Z4" s="188"/>
      <c r="AA4" s="188"/>
      <c r="AB4" s="188"/>
      <c r="AC4" s="188"/>
      <c r="AD4" s="188"/>
      <c r="AE4" s="188"/>
      <c r="AF4" s="188"/>
      <c r="AG4" s="188"/>
      <c r="AH4" s="189"/>
      <c r="AI4" s="1"/>
      <c r="AJ4" s="1"/>
      <c r="AK4" s="174"/>
      <c r="AL4" s="175"/>
      <c r="AM4" s="175"/>
      <c r="AN4" s="175"/>
      <c r="AO4" s="175"/>
      <c r="AP4" s="175"/>
      <c r="AQ4" s="176"/>
    </row>
    <row r="5" spans="1:43" ht="23.1" customHeight="1" x14ac:dyDescent="0.15">
      <c r="A5" s="1"/>
      <c r="B5" s="193">
        <f>データ!M6</f>
        <v>27</v>
      </c>
      <c r="C5" s="194"/>
      <c r="D5" s="194"/>
      <c r="E5" s="194"/>
      <c r="F5" s="168" t="str">
        <f>データ!N6</f>
        <v>-</v>
      </c>
      <c r="G5" s="168"/>
      <c r="H5" s="168"/>
      <c r="I5" s="168"/>
      <c r="J5" s="168" t="str">
        <f>データ!O6</f>
        <v>-</v>
      </c>
      <c r="K5" s="168"/>
      <c r="L5" s="168"/>
      <c r="M5" s="168"/>
      <c r="N5" s="168" t="str">
        <f>データ!P6</f>
        <v>-</v>
      </c>
      <c r="O5" s="168"/>
      <c r="P5" s="168"/>
      <c r="Q5" s="195"/>
      <c r="R5" s="1"/>
      <c r="S5" s="187"/>
      <c r="T5" s="188"/>
      <c r="U5" s="188"/>
      <c r="V5" s="188"/>
      <c r="W5" s="188"/>
      <c r="X5" s="188"/>
      <c r="Y5" s="188"/>
      <c r="Z5" s="188"/>
      <c r="AA5" s="188"/>
      <c r="AB5" s="188"/>
      <c r="AC5" s="188"/>
      <c r="AD5" s="188"/>
      <c r="AE5" s="188"/>
      <c r="AF5" s="188"/>
      <c r="AG5" s="188"/>
      <c r="AH5" s="189"/>
      <c r="AI5" s="1"/>
      <c r="AJ5" s="1"/>
      <c r="AK5" s="174"/>
      <c r="AL5" s="175"/>
      <c r="AM5" s="175"/>
      <c r="AN5" s="175"/>
      <c r="AO5" s="175"/>
      <c r="AP5" s="175"/>
      <c r="AQ5" s="176"/>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7"/>
      <c r="T6" s="188"/>
      <c r="U6" s="188"/>
      <c r="V6" s="188"/>
      <c r="W6" s="188"/>
      <c r="X6" s="188"/>
      <c r="Y6" s="188"/>
      <c r="Z6" s="188"/>
      <c r="AA6" s="188"/>
      <c r="AB6" s="188"/>
      <c r="AC6" s="188"/>
      <c r="AD6" s="188"/>
      <c r="AE6" s="188"/>
      <c r="AF6" s="188"/>
      <c r="AG6" s="188"/>
      <c r="AH6" s="189"/>
      <c r="AI6" s="1"/>
      <c r="AJ6" s="1"/>
      <c r="AK6" s="174"/>
      <c r="AL6" s="175"/>
      <c r="AM6" s="175"/>
      <c r="AN6" s="175"/>
      <c r="AO6" s="175"/>
      <c r="AP6" s="175"/>
      <c r="AQ6" s="176"/>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7"/>
      <c r="T7" s="188"/>
      <c r="U7" s="188"/>
      <c r="V7" s="188"/>
      <c r="W7" s="188"/>
      <c r="X7" s="188"/>
      <c r="Y7" s="188"/>
      <c r="Z7" s="188"/>
      <c r="AA7" s="188"/>
      <c r="AB7" s="188"/>
      <c r="AC7" s="188"/>
      <c r="AD7" s="188"/>
      <c r="AE7" s="188"/>
      <c r="AF7" s="188"/>
      <c r="AG7" s="188"/>
      <c r="AH7" s="189"/>
      <c r="AI7" s="1"/>
      <c r="AJ7" s="1"/>
      <c r="AK7" s="174"/>
      <c r="AL7" s="175"/>
      <c r="AM7" s="175"/>
      <c r="AN7" s="175"/>
      <c r="AO7" s="175"/>
      <c r="AP7" s="175"/>
      <c r="AQ7" s="176"/>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7"/>
      <c r="T8" s="188"/>
      <c r="U8" s="188"/>
      <c r="V8" s="188"/>
      <c r="W8" s="188"/>
      <c r="X8" s="188"/>
      <c r="Y8" s="188"/>
      <c r="Z8" s="188"/>
      <c r="AA8" s="188"/>
      <c r="AB8" s="188"/>
      <c r="AC8" s="188"/>
      <c r="AD8" s="188"/>
      <c r="AE8" s="188"/>
      <c r="AF8" s="188"/>
      <c r="AG8" s="188"/>
      <c r="AH8" s="189"/>
      <c r="AI8" s="1"/>
      <c r="AJ8" s="1"/>
      <c r="AK8" s="174"/>
      <c r="AL8" s="175"/>
      <c r="AM8" s="175"/>
      <c r="AN8" s="175"/>
      <c r="AO8" s="175"/>
      <c r="AP8" s="175"/>
      <c r="AQ8" s="176"/>
    </row>
    <row r="9" spans="1:43" ht="37.5"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7"/>
      <c r="T9" s="188"/>
      <c r="U9" s="188"/>
      <c r="V9" s="188"/>
      <c r="W9" s="188"/>
      <c r="X9" s="188"/>
      <c r="Y9" s="188"/>
      <c r="Z9" s="188"/>
      <c r="AA9" s="188"/>
      <c r="AB9" s="188"/>
      <c r="AC9" s="188"/>
      <c r="AD9" s="188"/>
      <c r="AE9" s="188"/>
      <c r="AF9" s="188"/>
      <c r="AG9" s="188"/>
      <c r="AH9" s="189"/>
      <c r="AI9" s="1"/>
      <c r="AJ9" s="1"/>
      <c r="AK9" s="174"/>
      <c r="AL9" s="175"/>
      <c r="AM9" s="175"/>
      <c r="AN9" s="175"/>
      <c r="AO9" s="175"/>
      <c r="AP9" s="175"/>
      <c r="AQ9" s="176"/>
    </row>
    <row r="10" spans="1:43" ht="27" customHeight="1" thickBot="1" x14ac:dyDescent="0.2">
      <c r="A10" s="1"/>
      <c r="B10" s="6" t="s">
        <v>19</v>
      </c>
      <c r="C10" s="7"/>
      <c r="D10" s="7"/>
      <c r="E10" s="7"/>
      <c r="F10" s="7"/>
      <c r="G10" s="7"/>
      <c r="H10" s="7"/>
      <c r="I10" s="7"/>
      <c r="J10" s="7"/>
      <c r="K10" s="7"/>
      <c r="L10" s="7"/>
      <c r="M10" s="7"/>
      <c r="N10" s="7"/>
      <c r="O10" s="7"/>
      <c r="P10" s="7"/>
      <c r="Q10" s="7"/>
      <c r="R10" s="1"/>
      <c r="S10" s="187"/>
      <c r="T10" s="188"/>
      <c r="U10" s="188"/>
      <c r="V10" s="188"/>
      <c r="W10" s="188"/>
      <c r="X10" s="188"/>
      <c r="Y10" s="188"/>
      <c r="Z10" s="188"/>
      <c r="AA10" s="188"/>
      <c r="AB10" s="188"/>
      <c r="AC10" s="188"/>
      <c r="AD10" s="188"/>
      <c r="AE10" s="188"/>
      <c r="AF10" s="188"/>
      <c r="AG10" s="188"/>
      <c r="AH10" s="189"/>
      <c r="AI10" s="1"/>
      <c r="AJ10" s="1"/>
      <c r="AK10" s="174"/>
      <c r="AL10" s="175"/>
      <c r="AM10" s="175"/>
      <c r="AN10" s="175"/>
      <c r="AO10" s="175"/>
      <c r="AP10" s="175"/>
      <c r="AQ10" s="176"/>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7"/>
      <c r="T11" s="188"/>
      <c r="U11" s="188"/>
      <c r="V11" s="188"/>
      <c r="W11" s="188"/>
      <c r="X11" s="188"/>
      <c r="Y11" s="188"/>
      <c r="Z11" s="188"/>
      <c r="AA11" s="188"/>
      <c r="AB11" s="188"/>
      <c r="AC11" s="188"/>
      <c r="AD11" s="188"/>
      <c r="AE11" s="188"/>
      <c r="AF11" s="188"/>
      <c r="AG11" s="188"/>
      <c r="AH11" s="189"/>
      <c r="AI11" s="1"/>
      <c r="AJ11" s="1"/>
      <c r="AK11" s="174"/>
      <c r="AL11" s="175"/>
      <c r="AM11" s="175"/>
      <c r="AN11" s="175"/>
      <c r="AO11" s="175"/>
      <c r="AP11" s="175"/>
      <c r="AQ11" s="176"/>
    </row>
    <row r="12" spans="1:43" ht="23.1" customHeight="1" x14ac:dyDescent="0.15">
      <c r="A12" s="1"/>
      <c r="B12" s="154" t="s">
        <v>21</v>
      </c>
      <c r="C12" s="155"/>
      <c r="D12" s="155"/>
      <c r="E12" s="155"/>
      <c r="F12" s="150">
        <f>データ!W6</f>
        <v>475047</v>
      </c>
      <c r="G12" s="151"/>
      <c r="H12" s="150">
        <f>データ!X6</f>
        <v>414460</v>
      </c>
      <c r="I12" s="151"/>
      <c r="J12" s="150">
        <f>データ!Y6</f>
        <v>471645</v>
      </c>
      <c r="K12" s="151"/>
      <c r="L12" s="150">
        <f>データ!Z6</f>
        <v>505249</v>
      </c>
      <c r="M12" s="151"/>
      <c r="N12" s="152">
        <f>データ!AA6</f>
        <v>471157</v>
      </c>
      <c r="O12" s="153"/>
      <c r="P12" s="8"/>
      <c r="Q12" s="8"/>
      <c r="R12" s="1"/>
      <c r="S12" s="187"/>
      <c r="T12" s="188"/>
      <c r="U12" s="188"/>
      <c r="V12" s="188"/>
      <c r="W12" s="188"/>
      <c r="X12" s="188"/>
      <c r="Y12" s="188"/>
      <c r="Z12" s="188"/>
      <c r="AA12" s="188"/>
      <c r="AB12" s="188"/>
      <c r="AC12" s="188"/>
      <c r="AD12" s="188"/>
      <c r="AE12" s="188"/>
      <c r="AF12" s="188"/>
      <c r="AG12" s="188"/>
      <c r="AH12" s="189"/>
      <c r="AI12" s="1"/>
      <c r="AJ12" s="1"/>
      <c r="AK12" s="174"/>
      <c r="AL12" s="175"/>
      <c r="AM12" s="175"/>
      <c r="AN12" s="175"/>
      <c r="AO12" s="175"/>
      <c r="AP12" s="175"/>
      <c r="AQ12" s="176"/>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7"/>
      <c r="T13" s="188"/>
      <c r="U13" s="188"/>
      <c r="V13" s="188"/>
      <c r="W13" s="188"/>
      <c r="X13" s="188"/>
      <c r="Y13" s="188"/>
      <c r="Z13" s="188"/>
      <c r="AA13" s="188"/>
      <c r="AB13" s="188"/>
      <c r="AC13" s="188"/>
      <c r="AD13" s="188"/>
      <c r="AE13" s="188"/>
      <c r="AF13" s="188"/>
      <c r="AG13" s="188"/>
      <c r="AH13" s="189"/>
      <c r="AI13" s="1"/>
      <c r="AJ13" s="1"/>
      <c r="AK13" s="174"/>
      <c r="AL13" s="175"/>
      <c r="AM13" s="175"/>
      <c r="AN13" s="175"/>
      <c r="AO13" s="175"/>
      <c r="AP13" s="175"/>
      <c r="AQ13" s="176"/>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7"/>
      <c r="T14" s="188"/>
      <c r="U14" s="188"/>
      <c r="V14" s="188"/>
      <c r="W14" s="188"/>
      <c r="X14" s="188"/>
      <c r="Y14" s="188"/>
      <c r="Z14" s="188"/>
      <c r="AA14" s="188"/>
      <c r="AB14" s="188"/>
      <c r="AC14" s="188"/>
      <c r="AD14" s="188"/>
      <c r="AE14" s="188"/>
      <c r="AF14" s="188"/>
      <c r="AG14" s="188"/>
      <c r="AH14" s="189"/>
      <c r="AI14" s="1"/>
      <c r="AJ14" s="1"/>
      <c r="AK14" s="174"/>
      <c r="AL14" s="175"/>
      <c r="AM14" s="175"/>
      <c r="AN14" s="175"/>
      <c r="AO14" s="175"/>
      <c r="AP14" s="175"/>
      <c r="AQ14" s="176"/>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7"/>
      <c r="T15" s="188"/>
      <c r="U15" s="188"/>
      <c r="V15" s="188"/>
      <c r="W15" s="188"/>
      <c r="X15" s="188"/>
      <c r="Y15" s="188"/>
      <c r="Z15" s="188"/>
      <c r="AA15" s="188"/>
      <c r="AB15" s="188"/>
      <c r="AC15" s="188"/>
      <c r="AD15" s="188"/>
      <c r="AE15" s="188"/>
      <c r="AF15" s="188"/>
      <c r="AG15" s="188"/>
      <c r="AH15" s="189"/>
      <c r="AI15" s="1"/>
      <c r="AJ15" s="1"/>
      <c r="AK15" s="174"/>
      <c r="AL15" s="175"/>
      <c r="AM15" s="175"/>
      <c r="AN15" s="175"/>
      <c r="AO15" s="175"/>
      <c r="AP15" s="175"/>
      <c r="AQ15" s="176"/>
    </row>
    <row r="16" spans="1:43" ht="23.1" customHeight="1" thickBot="1" x14ac:dyDescent="0.2">
      <c r="A16" s="1"/>
      <c r="B16" s="133" t="s">
        <v>25</v>
      </c>
      <c r="C16" s="134"/>
      <c r="D16" s="134"/>
      <c r="E16" s="135"/>
      <c r="F16" s="146">
        <f>データ!AQ6</f>
        <v>475047</v>
      </c>
      <c r="G16" s="146"/>
      <c r="H16" s="146">
        <f>データ!AR6</f>
        <v>414460</v>
      </c>
      <c r="I16" s="146"/>
      <c r="J16" s="146">
        <f>データ!AS6</f>
        <v>471645</v>
      </c>
      <c r="K16" s="146"/>
      <c r="L16" s="146">
        <f>データ!AT6</f>
        <v>505249</v>
      </c>
      <c r="M16" s="146"/>
      <c r="N16" s="138">
        <f>データ!AU6</f>
        <v>471157</v>
      </c>
      <c r="O16" s="139"/>
      <c r="P16" s="8"/>
      <c r="Q16" s="8"/>
      <c r="R16" s="1"/>
      <c r="S16" s="187"/>
      <c r="T16" s="188"/>
      <c r="U16" s="188"/>
      <c r="V16" s="188"/>
      <c r="W16" s="188"/>
      <c r="X16" s="188"/>
      <c r="Y16" s="188"/>
      <c r="Z16" s="188"/>
      <c r="AA16" s="188"/>
      <c r="AB16" s="188"/>
      <c r="AC16" s="188"/>
      <c r="AD16" s="188"/>
      <c r="AE16" s="188"/>
      <c r="AF16" s="188"/>
      <c r="AG16" s="188"/>
      <c r="AH16" s="189"/>
      <c r="AI16" s="1"/>
      <c r="AJ16" s="1"/>
      <c r="AK16" s="174"/>
      <c r="AL16" s="175"/>
      <c r="AM16" s="175"/>
      <c r="AN16" s="175"/>
      <c r="AO16" s="175"/>
      <c r="AP16" s="175"/>
      <c r="AQ16" s="176"/>
    </row>
    <row r="17" spans="1:43" ht="15.6" customHeight="1" thickBot="1" x14ac:dyDescent="0.2">
      <c r="A17" s="1"/>
      <c r="B17" s="9"/>
      <c r="C17" s="1"/>
      <c r="D17" s="1"/>
      <c r="E17" s="1"/>
      <c r="F17" s="1"/>
      <c r="G17" s="1"/>
      <c r="H17" s="1"/>
      <c r="I17" s="1"/>
      <c r="J17" s="1"/>
      <c r="K17" s="1"/>
      <c r="L17" s="1"/>
      <c r="M17" s="1"/>
      <c r="N17" s="1"/>
      <c r="O17" s="1"/>
      <c r="P17" s="1"/>
      <c r="Q17" s="1"/>
      <c r="R17" s="1"/>
      <c r="S17" s="187"/>
      <c r="T17" s="188"/>
      <c r="U17" s="188"/>
      <c r="V17" s="188"/>
      <c r="W17" s="188"/>
      <c r="X17" s="188"/>
      <c r="Y17" s="188"/>
      <c r="Z17" s="188"/>
      <c r="AA17" s="188"/>
      <c r="AB17" s="188"/>
      <c r="AC17" s="188"/>
      <c r="AD17" s="188"/>
      <c r="AE17" s="188"/>
      <c r="AF17" s="188"/>
      <c r="AG17" s="188"/>
      <c r="AH17" s="189"/>
      <c r="AI17" s="1"/>
      <c r="AJ17" s="1"/>
      <c r="AK17" s="174"/>
      <c r="AL17" s="175"/>
      <c r="AM17" s="175"/>
      <c r="AN17" s="175"/>
      <c r="AO17" s="175"/>
      <c r="AP17" s="175"/>
      <c r="AQ17" s="176"/>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7"/>
      <c r="T18" s="188"/>
      <c r="U18" s="188"/>
      <c r="V18" s="188"/>
      <c r="W18" s="188"/>
      <c r="X18" s="188"/>
      <c r="Y18" s="188"/>
      <c r="Z18" s="188"/>
      <c r="AA18" s="188"/>
      <c r="AB18" s="188"/>
      <c r="AC18" s="188"/>
      <c r="AD18" s="188"/>
      <c r="AE18" s="188"/>
      <c r="AF18" s="188"/>
      <c r="AG18" s="188"/>
      <c r="AH18" s="189"/>
      <c r="AI18" s="1"/>
      <c r="AJ18" s="1"/>
      <c r="AK18" s="174"/>
      <c r="AL18" s="175"/>
      <c r="AM18" s="175"/>
      <c r="AN18" s="175"/>
      <c r="AO18" s="175"/>
      <c r="AP18" s="175"/>
      <c r="AQ18" s="176"/>
    </row>
    <row r="19" spans="1:43" ht="23.1" customHeight="1" thickBot="1" x14ac:dyDescent="0.2">
      <c r="A19" s="1"/>
      <c r="B19" s="133" t="s">
        <v>28</v>
      </c>
      <c r="C19" s="134"/>
      <c r="D19" s="134"/>
      <c r="E19" s="135"/>
      <c r="F19" s="136">
        <f>データ!AV6</f>
        <v>3791940</v>
      </c>
      <c r="G19" s="136"/>
      <c r="H19" s="136"/>
      <c r="I19" s="136">
        <f>データ!AW6</f>
        <v>115110</v>
      </c>
      <c r="J19" s="136"/>
      <c r="K19" s="136"/>
      <c r="L19" s="136">
        <f>データ!AX6</f>
        <v>3907050</v>
      </c>
      <c r="M19" s="136"/>
      <c r="N19" s="136"/>
      <c r="O19" s="137"/>
      <c r="P19" s="1"/>
      <c r="Q19" s="1"/>
      <c r="R19" s="1"/>
      <c r="S19" s="190"/>
      <c r="T19" s="191"/>
      <c r="U19" s="191"/>
      <c r="V19" s="191"/>
      <c r="W19" s="191"/>
      <c r="X19" s="191"/>
      <c r="Y19" s="191"/>
      <c r="Z19" s="191"/>
      <c r="AA19" s="191"/>
      <c r="AB19" s="191"/>
      <c r="AC19" s="191"/>
      <c r="AD19" s="191"/>
      <c r="AE19" s="191"/>
      <c r="AF19" s="191"/>
      <c r="AG19" s="191"/>
      <c r="AH19" s="192"/>
      <c r="AI19" s="1"/>
      <c r="AJ19" s="1"/>
      <c r="AK19" s="174"/>
      <c r="AL19" s="175"/>
      <c r="AM19" s="175"/>
      <c r="AN19" s="175"/>
      <c r="AO19" s="175"/>
      <c r="AP19" s="175"/>
      <c r="AQ19" s="17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4"/>
      <c r="AL20" s="175"/>
      <c r="AM20" s="175"/>
      <c r="AN20" s="175"/>
      <c r="AO20" s="175"/>
      <c r="AP20" s="175"/>
      <c r="AQ20" s="176"/>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4"/>
      <c r="AL21" s="175"/>
      <c r="AM21" s="175"/>
      <c r="AN21" s="175"/>
      <c r="AO21" s="175"/>
      <c r="AP21" s="175"/>
      <c r="AQ21" s="17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4"/>
      <c r="AL22" s="175"/>
      <c r="AM22" s="175"/>
      <c r="AN22" s="175"/>
      <c r="AO22" s="175"/>
      <c r="AP22" s="175"/>
      <c r="AQ22" s="176"/>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4"/>
      <c r="AL23" s="175"/>
      <c r="AM23" s="175"/>
      <c r="AN23" s="175"/>
      <c r="AO23" s="175"/>
      <c r="AP23" s="175"/>
      <c r="AQ23" s="17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4"/>
      <c r="AL24" s="175"/>
      <c r="AM24" s="175"/>
      <c r="AN24" s="175"/>
      <c r="AO24" s="175"/>
      <c r="AP24" s="175"/>
      <c r="AQ24" s="17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4"/>
      <c r="AL25" s="175"/>
      <c r="AM25" s="175"/>
      <c r="AN25" s="175"/>
      <c r="AO25" s="175"/>
      <c r="AP25" s="175"/>
      <c r="AQ25" s="17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4"/>
      <c r="AL26" s="175"/>
      <c r="AM26" s="175"/>
      <c r="AN26" s="175"/>
      <c r="AO26" s="175"/>
      <c r="AP26" s="175"/>
      <c r="AQ26" s="17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4"/>
      <c r="AL27" s="175"/>
      <c r="AM27" s="175"/>
      <c r="AN27" s="175"/>
      <c r="AO27" s="175"/>
      <c r="AP27" s="175"/>
      <c r="AQ27" s="17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4"/>
      <c r="AL28" s="175"/>
      <c r="AM28" s="175"/>
      <c r="AN28" s="175"/>
      <c r="AO28" s="175"/>
      <c r="AP28" s="175"/>
      <c r="AQ28" s="17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4"/>
      <c r="AL29" s="175"/>
      <c r="AM29" s="175"/>
      <c r="AN29" s="175"/>
      <c r="AO29" s="175"/>
      <c r="AP29" s="175"/>
      <c r="AQ29" s="17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4"/>
      <c r="AL30" s="175"/>
      <c r="AM30" s="175"/>
      <c r="AN30" s="175"/>
      <c r="AO30" s="175"/>
      <c r="AP30" s="175"/>
      <c r="AQ30" s="17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4"/>
      <c r="AL31" s="175"/>
      <c r="AM31" s="175"/>
      <c r="AN31" s="175"/>
      <c r="AO31" s="175"/>
      <c r="AP31" s="175"/>
      <c r="AQ31" s="17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4"/>
      <c r="AL32" s="175"/>
      <c r="AM32" s="175"/>
      <c r="AN32" s="175"/>
      <c r="AO32" s="175"/>
      <c r="AP32" s="175"/>
      <c r="AQ32" s="17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4"/>
      <c r="AL33" s="175"/>
      <c r="AM33" s="175"/>
      <c r="AN33" s="175"/>
      <c r="AO33" s="175"/>
      <c r="AP33" s="175"/>
      <c r="AQ33" s="17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4"/>
      <c r="AL34" s="175"/>
      <c r="AM34" s="175"/>
      <c r="AN34" s="175"/>
      <c r="AO34" s="175"/>
      <c r="AP34" s="175"/>
      <c r="AQ34" s="17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4"/>
      <c r="AL35" s="175"/>
      <c r="AM35" s="175"/>
      <c r="AN35" s="175"/>
      <c r="AO35" s="175"/>
      <c r="AP35" s="175"/>
      <c r="AQ35" s="17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4"/>
      <c r="AL36" s="175"/>
      <c r="AM36" s="175"/>
      <c r="AN36" s="175"/>
      <c r="AO36" s="175"/>
      <c r="AP36" s="175"/>
      <c r="AQ36" s="176"/>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4"/>
      <c r="AL37" s="175"/>
      <c r="AM37" s="175"/>
      <c r="AN37" s="175"/>
      <c r="AO37" s="175"/>
      <c r="AP37" s="175"/>
      <c r="AQ37" s="176"/>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7"/>
      <c r="AL38" s="178"/>
      <c r="AM38" s="178"/>
      <c r="AN38" s="178"/>
      <c r="AO38" s="178"/>
      <c r="AP38" s="178"/>
      <c r="AQ38" s="179"/>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260</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258</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（最大出力合計121,597kW）</v>
      </c>
      <c r="D123" s="5" t="str">
        <f>データ!EX9</f>
        <v>（最大出力合計121,597kW）</v>
      </c>
      <c r="E123" s="5" t="str">
        <f>データ!GW9</f>
        <v>（最大出力合計-kW）</v>
      </c>
      <c r="F123" s="5" t="str">
        <f>データ!IV9</f>
        <v>（最大出力合計-kW）</v>
      </c>
      <c r="G123" s="5" t="str">
        <f>データ!KU9</f>
        <v>（最大出力合計-kW）</v>
      </c>
    </row>
  </sheetData>
  <sheetProtection algorithmName="SHA-512" hashValue="m1QHlRLw812peMYn2ZfF8vkZ68GmXphvNRTnEA01VuzHFKtU9hpL1COQP9eYlDpRhXHVCjGYlNBxW6D+oQpjwg==" saltValue="1Y/NnqacLeDWT7MbBfgj5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94.5" x14ac:dyDescent="0.15">
      <c r="A6" s="49" t="s">
        <v>118</v>
      </c>
      <c r="B6" s="67" t="str">
        <f>B7</f>
        <v>2020</v>
      </c>
      <c r="C6" s="67" t="str">
        <f t="shared" ref="C6:AX6" si="6">C7</f>
        <v>190004</v>
      </c>
      <c r="D6" s="67" t="str">
        <f t="shared" si="6"/>
        <v>46</v>
      </c>
      <c r="E6" s="67" t="str">
        <f t="shared" si="6"/>
        <v>04</v>
      </c>
      <c r="F6" s="67" t="str">
        <f t="shared" si="6"/>
        <v>0</v>
      </c>
      <c r="G6" s="67" t="str">
        <f t="shared" si="6"/>
        <v>000</v>
      </c>
      <c r="H6" s="67" t="str">
        <f t="shared" si="6"/>
        <v>山梨県</v>
      </c>
      <c r="I6" s="67" t="str">
        <f t="shared" si="6"/>
        <v>法適用</v>
      </c>
      <c r="J6" s="67" t="str">
        <f t="shared" si="6"/>
        <v>電気事業</v>
      </c>
      <c r="K6" s="67" t="str">
        <f t="shared" si="6"/>
        <v>自治体職員</v>
      </c>
      <c r="L6" s="68">
        <f t="shared" si="6"/>
        <v>92.5</v>
      </c>
      <c r="M6" s="69">
        <f t="shared" si="6"/>
        <v>27</v>
      </c>
      <c r="N6" s="69" t="str">
        <f t="shared" si="6"/>
        <v>-</v>
      </c>
      <c r="O6" s="69" t="str">
        <f t="shared" si="6"/>
        <v>-</v>
      </c>
      <c r="P6" s="69" t="str">
        <f t="shared" si="6"/>
        <v>-</v>
      </c>
      <c r="Q6" s="69" t="str">
        <f t="shared" si="6"/>
        <v>-</v>
      </c>
      <c r="R6" s="70" t="str">
        <f>R7</f>
        <v>令和 6年 3月31日　西山外１７発電所</v>
      </c>
      <c r="S6" s="71" t="str">
        <f t="shared" si="6"/>
        <v>令和12年 3月31日　塩川第二発電所ほか</v>
      </c>
      <c r="T6" s="67" t="str">
        <f t="shared" si="6"/>
        <v>無</v>
      </c>
      <c r="U6" s="71" t="str">
        <f t="shared" si="6"/>
        <v>東京電力エナジーパートナー株式会社、東京電力パワーグリッド株式会社</v>
      </c>
      <c r="V6" s="68" t="str">
        <f t="shared" si="6"/>
        <v>-</v>
      </c>
      <c r="W6" s="69">
        <f>W7</f>
        <v>475047</v>
      </c>
      <c r="X6" s="69">
        <f t="shared" si="6"/>
        <v>414460</v>
      </c>
      <c r="Y6" s="69">
        <f t="shared" si="6"/>
        <v>471645</v>
      </c>
      <c r="Z6" s="69">
        <f t="shared" si="6"/>
        <v>505249</v>
      </c>
      <c r="AA6" s="69">
        <f t="shared" si="6"/>
        <v>471157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475047</v>
      </c>
      <c r="AR6" s="69">
        <f t="shared" si="6"/>
        <v>414460</v>
      </c>
      <c r="AS6" s="69">
        <f t="shared" si="6"/>
        <v>471645</v>
      </c>
      <c r="AT6" s="69">
        <f t="shared" si="6"/>
        <v>505249</v>
      </c>
      <c r="AU6" s="69">
        <f t="shared" si="6"/>
        <v>471157</v>
      </c>
      <c r="AV6" s="69">
        <f t="shared" si="6"/>
        <v>3791940</v>
      </c>
      <c r="AW6" s="69">
        <f t="shared" si="6"/>
        <v>115110</v>
      </c>
      <c r="AX6" s="69">
        <f t="shared" si="6"/>
        <v>3907050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x14ac:dyDescent="0.15">
      <c r="A7" s="49"/>
      <c r="B7" s="77" t="s">
        <v>119</v>
      </c>
      <c r="C7" s="77" t="s">
        <v>120</v>
      </c>
      <c r="D7" s="77" t="s">
        <v>121</v>
      </c>
      <c r="E7" s="77" t="s">
        <v>122</v>
      </c>
      <c r="F7" s="77" t="s">
        <v>123</v>
      </c>
      <c r="G7" s="77" t="s">
        <v>124</v>
      </c>
      <c r="H7" s="77" t="s">
        <v>125</v>
      </c>
      <c r="I7" s="77" t="s">
        <v>126</v>
      </c>
      <c r="J7" s="77" t="s">
        <v>127</v>
      </c>
      <c r="K7" s="77" t="s">
        <v>128</v>
      </c>
      <c r="L7" s="78">
        <v>92.5</v>
      </c>
      <c r="M7" s="79">
        <v>27</v>
      </c>
      <c r="N7" s="79" t="s">
        <v>129</v>
      </c>
      <c r="O7" s="80" t="s">
        <v>129</v>
      </c>
      <c r="P7" s="80" t="s">
        <v>129</v>
      </c>
      <c r="Q7" s="80" t="s">
        <v>129</v>
      </c>
      <c r="R7" s="81" t="s">
        <v>130</v>
      </c>
      <c r="S7" s="81" t="s">
        <v>131</v>
      </c>
      <c r="T7" s="82" t="s">
        <v>132</v>
      </c>
      <c r="U7" s="81" t="s">
        <v>133</v>
      </c>
      <c r="V7" s="78" t="s">
        <v>129</v>
      </c>
      <c r="W7" s="80">
        <v>475047</v>
      </c>
      <c r="X7" s="80">
        <v>414460</v>
      </c>
      <c r="Y7" s="80">
        <v>471645</v>
      </c>
      <c r="Z7" s="80">
        <v>505249</v>
      </c>
      <c r="AA7" s="80">
        <v>471157</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475047</v>
      </c>
      <c r="AR7" s="80">
        <v>414460</v>
      </c>
      <c r="AS7" s="80">
        <v>471645</v>
      </c>
      <c r="AT7" s="80">
        <v>505249</v>
      </c>
      <c r="AU7" s="80">
        <v>471157</v>
      </c>
      <c r="AV7" s="80">
        <v>3791940</v>
      </c>
      <c r="AW7" s="80">
        <v>115110</v>
      </c>
      <c r="AX7" s="80">
        <v>3907050</v>
      </c>
      <c r="AY7" s="83">
        <v>125.8</v>
      </c>
      <c r="AZ7" s="83">
        <v>117.1</v>
      </c>
      <c r="BA7" s="83">
        <v>128.5</v>
      </c>
      <c r="BB7" s="83">
        <v>131.5</v>
      </c>
      <c r="BC7" s="83">
        <v>122.3</v>
      </c>
      <c r="BD7" s="83">
        <v>135.9</v>
      </c>
      <c r="BE7" s="83">
        <v>130.5</v>
      </c>
      <c r="BF7" s="83">
        <v>129.9</v>
      </c>
      <c r="BG7" s="83">
        <v>130.19999999999999</v>
      </c>
      <c r="BH7" s="83">
        <v>134.6</v>
      </c>
      <c r="BI7" s="83">
        <v>100</v>
      </c>
      <c r="BJ7" s="83">
        <v>126.6</v>
      </c>
      <c r="BK7" s="83">
        <v>118.6</v>
      </c>
      <c r="BL7" s="83">
        <v>129.80000000000001</v>
      </c>
      <c r="BM7" s="83">
        <v>138.9</v>
      </c>
      <c r="BN7" s="83">
        <v>126.7</v>
      </c>
      <c r="BO7" s="83">
        <v>136.30000000000001</v>
      </c>
      <c r="BP7" s="83">
        <v>130.69999999999999</v>
      </c>
      <c r="BQ7" s="83">
        <v>128.9</v>
      </c>
      <c r="BR7" s="83">
        <v>129.30000000000001</v>
      </c>
      <c r="BS7" s="83">
        <v>133.80000000000001</v>
      </c>
      <c r="BT7" s="83">
        <v>100</v>
      </c>
      <c r="BU7" s="83">
        <v>1048.7</v>
      </c>
      <c r="BV7" s="83">
        <v>1283.5</v>
      </c>
      <c r="BW7" s="83">
        <v>1046.8</v>
      </c>
      <c r="BX7" s="83">
        <v>918.5</v>
      </c>
      <c r="BY7" s="83">
        <v>1311.3</v>
      </c>
      <c r="BZ7" s="83">
        <v>688</v>
      </c>
      <c r="CA7" s="83">
        <v>707.7</v>
      </c>
      <c r="CB7" s="83">
        <v>749.1</v>
      </c>
      <c r="CC7" s="83">
        <v>763.6</v>
      </c>
      <c r="CD7" s="83">
        <v>666.3</v>
      </c>
      <c r="CE7" s="83">
        <v>100</v>
      </c>
      <c r="CF7" s="83">
        <v>6256.3</v>
      </c>
      <c r="CG7" s="83">
        <v>9091.2999999999993</v>
      </c>
      <c r="CH7" s="83">
        <v>7783.1</v>
      </c>
      <c r="CI7" s="83">
        <v>8113</v>
      </c>
      <c r="CJ7" s="83">
        <v>9341.7000000000007</v>
      </c>
      <c r="CK7" s="83">
        <v>8260</v>
      </c>
      <c r="CL7" s="83">
        <v>8600.1</v>
      </c>
      <c r="CM7" s="83">
        <v>9078.5</v>
      </c>
      <c r="CN7" s="83">
        <v>9106</v>
      </c>
      <c r="CO7" s="83">
        <v>9268.1</v>
      </c>
      <c r="CP7" s="80">
        <v>1608886</v>
      </c>
      <c r="CQ7" s="80">
        <v>1429918</v>
      </c>
      <c r="CR7" s="80">
        <v>1814556</v>
      </c>
      <c r="CS7" s="80">
        <v>2060380</v>
      </c>
      <c r="CT7" s="80">
        <v>1752045</v>
      </c>
      <c r="CU7" s="80">
        <v>1543942</v>
      </c>
      <c r="CV7" s="80">
        <v>1467681</v>
      </c>
      <c r="CW7" s="80">
        <v>1533303</v>
      </c>
      <c r="CX7" s="80">
        <v>1359753</v>
      </c>
      <c r="CY7" s="80">
        <v>1430009</v>
      </c>
      <c r="CZ7" s="80">
        <v>121597</v>
      </c>
      <c r="DA7" s="83">
        <v>44.8</v>
      </c>
      <c r="DB7" s="83">
        <v>39.1</v>
      </c>
      <c r="DC7" s="83">
        <v>44.3</v>
      </c>
      <c r="DD7" s="83">
        <v>47.3</v>
      </c>
      <c r="DE7" s="83">
        <v>44.2</v>
      </c>
      <c r="DF7" s="83">
        <v>36.200000000000003</v>
      </c>
      <c r="DG7" s="83">
        <v>36.5</v>
      </c>
      <c r="DH7" s="83">
        <v>35.299999999999997</v>
      </c>
      <c r="DI7" s="83">
        <v>35</v>
      </c>
      <c r="DJ7" s="83">
        <v>34.299999999999997</v>
      </c>
      <c r="DK7" s="83">
        <v>21</v>
      </c>
      <c r="DL7" s="83">
        <v>29.8</v>
      </c>
      <c r="DM7" s="83">
        <v>26</v>
      </c>
      <c r="DN7" s="83">
        <v>16.399999999999999</v>
      </c>
      <c r="DO7" s="83">
        <v>31</v>
      </c>
      <c r="DP7" s="83">
        <v>18.2</v>
      </c>
      <c r="DQ7" s="83">
        <v>20.9</v>
      </c>
      <c r="DR7" s="83">
        <v>21.1</v>
      </c>
      <c r="DS7" s="83">
        <v>19</v>
      </c>
      <c r="DT7" s="83">
        <v>20.6</v>
      </c>
      <c r="DU7" s="83">
        <v>24.9</v>
      </c>
      <c r="DV7" s="83">
        <v>17.399999999999999</v>
      </c>
      <c r="DW7" s="83">
        <v>13.3</v>
      </c>
      <c r="DX7" s="83">
        <v>9.9</v>
      </c>
      <c r="DY7" s="83">
        <v>6.5</v>
      </c>
      <c r="DZ7" s="83">
        <v>103.6</v>
      </c>
      <c r="EA7" s="83">
        <v>95.7</v>
      </c>
      <c r="EB7" s="83">
        <v>88.5</v>
      </c>
      <c r="EC7" s="83">
        <v>92.4</v>
      </c>
      <c r="ED7" s="83">
        <v>95.1</v>
      </c>
      <c r="EE7" s="83">
        <v>66.8</v>
      </c>
      <c r="EF7" s="83">
        <v>66.099999999999994</v>
      </c>
      <c r="EG7" s="83">
        <v>66.3</v>
      </c>
      <c r="EH7" s="83">
        <v>67.3</v>
      </c>
      <c r="EI7" s="83">
        <v>67</v>
      </c>
      <c r="EJ7" s="83">
        <v>60.3</v>
      </c>
      <c r="EK7" s="83">
        <v>60.2</v>
      </c>
      <c r="EL7" s="83">
        <v>61.2</v>
      </c>
      <c r="EM7" s="83">
        <v>61.9</v>
      </c>
      <c r="EN7" s="83">
        <v>62</v>
      </c>
      <c r="EO7" s="83">
        <v>2</v>
      </c>
      <c r="EP7" s="83">
        <v>2.1</v>
      </c>
      <c r="EQ7" s="83">
        <v>2.1</v>
      </c>
      <c r="ER7" s="83">
        <v>3</v>
      </c>
      <c r="ES7" s="83">
        <v>2.9</v>
      </c>
      <c r="ET7" s="83">
        <v>20.5</v>
      </c>
      <c r="EU7" s="83">
        <v>21.4</v>
      </c>
      <c r="EV7" s="83">
        <v>22.6</v>
      </c>
      <c r="EW7" s="83">
        <v>22.2</v>
      </c>
      <c r="EX7" s="83">
        <v>23</v>
      </c>
      <c r="EY7" s="80">
        <v>121597</v>
      </c>
      <c r="EZ7" s="83">
        <v>44.8</v>
      </c>
      <c r="FA7" s="83">
        <v>39.1</v>
      </c>
      <c r="FB7" s="83">
        <v>44.3</v>
      </c>
      <c r="FC7" s="83">
        <v>47.3</v>
      </c>
      <c r="FD7" s="83">
        <v>44.2</v>
      </c>
      <c r="FE7" s="83">
        <v>37.299999999999997</v>
      </c>
      <c r="FF7" s="83">
        <v>38</v>
      </c>
      <c r="FG7" s="83">
        <v>36.5</v>
      </c>
      <c r="FH7" s="83">
        <v>36.6</v>
      </c>
      <c r="FI7" s="83">
        <v>35.799999999999997</v>
      </c>
      <c r="FJ7" s="83">
        <v>21</v>
      </c>
      <c r="FK7" s="83">
        <v>29.8</v>
      </c>
      <c r="FL7" s="83">
        <v>26</v>
      </c>
      <c r="FM7" s="83">
        <v>16.399999999999999</v>
      </c>
      <c r="FN7" s="83">
        <v>31</v>
      </c>
      <c r="FO7" s="83">
        <v>19.3</v>
      </c>
      <c r="FP7" s="83">
        <v>20.6</v>
      </c>
      <c r="FQ7" s="83">
        <v>21.6</v>
      </c>
      <c r="FR7" s="83">
        <v>20</v>
      </c>
      <c r="FS7" s="83">
        <v>22.1</v>
      </c>
      <c r="FT7" s="83">
        <v>24.9</v>
      </c>
      <c r="FU7" s="83">
        <v>17.399999999999999</v>
      </c>
      <c r="FV7" s="83">
        <v>13.3</v>
      </c>
      <c r="FW7" s="83">
        <v>9.9</v>
      </c>
      <c r="FX7" s="83">
        <v>6.5</v>
      </c>
      <c r="FY7" s="83">
        <v>83.3</v>
      </c>
      <c r="FZ7" s="83">
        <v>73.2</v>
      </c>
      <c r="GA7" s="83">
        <v>71.400000000000006</v>
      </c>
      <c r="GB7" s="83">
        <v>82</v>
      </c>
      <c r="GC7" s="83">
        <v>87.3</v>
      </c>
      <c r="GD7" s="83">
        <v>66.8</v>
      </c>
      <c r="GE7" s="83">
        <v>66.099999999999994</v>
      </c>
      <c r="GF7" s="83">
        <v>66.3</v>
      </c>
      <c r="GG7" s="83">
        <v>67.3</v>
      </c>
      <c r="GH7" s="83">
        <v>67</v>
      </c>
      <c r="GI7" s="83">
        <v>62.1</v>
      </c>
      <c r="GJ7" s="83">
        <v>62.6</v>
      </c>
      <c r="GK7" s="83">
        <v>63.4</v>
      </c>
      <c r="GL7" s="83">
        <v>63.8</v>
      </c>
      <c r="GM7" s="83">
        <v>63.6</v>
      </c>
      <c r="GN7" s="83">
        <v>2</v>
      </c>
      <c r="GO7" s="83">
        <v>2.1</v>
      </c>
      <c r="GP7" s="83">
        <v>2.1</v>
      </c>
      <c r="GQ7" s="83">
        <v>3</v>
      </c>
      <c r="GR7" s="83">
        <v>2.9</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23</v>
      </c>
      <c r="MV7" s="83">
        <v>24</v>
      </c>
      <c r="MW7" s="83">
        <v>24</v>
      </c>
      <c r="MX7" s="83">
        <v>26</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（最大出力合計121,597kW）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（最大出力合計121,597kW）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125.8</v>
      </c>
      <c r="AZ11" s="95">
        <f>AZ7</f>
        <v>117.1</v>
      </c>
      <c r="BA11" s="95">
        <f>BA7</f>
        <v>128.5</v>
      </c>
      <c r="BB11" s="95">
        <f>BB7</f>
        <v>131.5</v>
      </c>
      <c r="BC11" s="95">
        <f>BC7</f>
        <v>122.3</v>
      </c>
      <c r="BD11" s="84"/>
      <c r="BE11" s="84"/>
      <c r="BF11" s="84"/>
      <c r="BG11" s="84"/>
      <c r="BH11" s="84"/>
      <c r="BI11" s="94" t="s">
        <v>142</v>
      </c>
      <c r="BJ11" s="95">
        <f>BJ7</f>
        <v>126.6</v>
      </c>
      <c r="BK11" s="95">
        <f>BK7</f>
        <v>118.6</v>
      </c>
      <c r="BL11" s="95">
        <f>BL7</f>
        <v>129.80000000000001</v>
      </c>
      <c r="BM11" s="95">
        <f>BM7</f>
        <v>138.9</v>
      </c>
      <c r="BN11" s="95">
        <f>BN7</f>
        <v>126.7</v>
      </c>
      <c r="BO11" s="84"/>
      <c r="BP11" s="84"/>
      <c r="BQ11" s="84"/>
      <c r="BR11" s="84"/>
      <c r="BS11" s="84"/>
      <c r="BT11" s="94" t="s">
        <v>142</v>
      </c>
      <c r="BU11" s="95">
        <f>BU7</f>
        <v>1048.7</v>
      </c>
      <c r="BV11" s="95">
        <f>BV7</f>
        <v>1283.5</v>
      </c>
      <c r="BW11" s="95">
        <f>BW7</f>
        <v>1046.8</v>
      </c>
      <c r="BX11" s="95">
        <f>BX7</f>
        <v>918.5</v>
      </c>
      <c r="BY11" s="95">
        <f>BY7</f>
        <v>1311.3</v>
      </c>
      <c r="BZ11" s="84"/>
      <c r="CA11" s="84"/>
      <c r="CB11" s="84"/>
      <c r="CC11" s="84"/>
      <c r="CD11" s="84"/>
      <c r="CE11" s="94" t="s">
        <v>142</v>
      </c>
      <c r="CF11" s="95">
        <f>CF7</f>
        <v>6256.3</v>
      </c>
      <c r="CG11" s="95">
        <f>CG7</f>
        <v>9091.2999999999993</v>
      </c>
      <c r="CH11" s="95">
        <f>CH7</f>
        <v>7783.1</v>
      </c>
      <c r="CI11" s="95">
        <f>CI7</f>
        <v>8113</v>
      </c>
      <c r="CJ11" s="95">
        <f>CJ7</f>
        <v>9341.7000000000007</v>
      </c>
      <c r="CK11" s="84"/>
      <c r="CL11" s="84"/>
      <c r="CM11" s="84"/>
      <c r="CN11" s="84"/>
      <c r="CO11" s="94" t="s">
        <v>142</v>
      </c>
      <c r="CP11" s="96">
        <f>CP7</f>
        <v>1608886</v>
      </c>
      <c r="CQ11" s="96">
        <f>CQ7</f>
        <v>1429918</v>
      </c>
      <c r="CR11" s="96">
        <f>CR7</f>
        <v>1814556</v>
      </c>
      <c r="CS11" s="96">
        <f>CS7</f>
        <v>2060380</v>
      </c>
      <c r="CT11" s="96">
        <f>CT7</f>
        <v>1752045</v>
      </c>
      <c r="CU11" s="84"/>
      <c r="CV11" s="84"/>
      <c r="CW11" s="84"/>
      <c r="CX11" s="84"/>
      <c r="CY11" s="84"/>
      <c r="CZ11" s="94" t="s">
        <v>142</v>
      </c>
      <c r="DA11" s="95">
        <f>DA7</f>
        <v>44.8</v>
      </c>
      <c r="DB11" s="95">
        <f>DB7</f>
        <v>39.1</v>
      </c>
      <c r="DC11" s="95">
        <f>DC7</f>
        <v>44.3</v>
      </c>
      <c r="DD11" s="95">
        <f>DD7</f>
        <v>47.3</v>
      </c>
      <c r="DE11" s="95">
        <f>DE7</f>
        <v>44.2</v>
      </c>
      <c r="DF11" s="84"/>
      <c r="DG11" s="84"/>
      <c r="DH11" s="84"/>
      <c r="DI11" s="84"/>
      <c r="DJ11" s="94" t="s">
        <v>142</v>
      </c>
      <c r="DK11" s="95">
        <f>DK7</f>
        <v>21</v>
      </c>
      <c r="DL11" s="95">
        <f>DL7</f>
        <v>29.8</v>
      </c>
      <c r="DM11" s="95">
        <f>DM7</f>
        <v>26</v>
      </c>
      <c r="DN11" s="95">
        <f>DN7</f>
        <v>16.399999999999999</v>
      </c>
      <c r="DO11" s="95">
        <f>DO7</f>
        <v>31</v>
      </c>
      <c r="DP11" s="84"/>
      <c r="DQ11" s="84"/>
      <c r="DR11" s="84"/>
      <c r="DS11" s="84"/>
      <c r="DT11" s="94" t="s">
        <v>142</v>
      </c>
      <c r="DU11" s="95">
        <f>DU7</f>
        <v>24.9</v>
      </c>
      <c r="DV11" s="95">
        <f>DV7</f>
        <v>17.399999999999999</v>
      </c>
      <c r="DW11" s="95">
        <f>DW7</f>
        <v>13.3</v>
      </c>
      <c r="DX11" s="95">
        <f>DX7</f>
        <v>9.9</v>
      </c>
      <c r="DY11" s="95">
        <f>DY7</f>
        <v>6.5</v>
      </c>
      <c r="DZ11" s="84"/>
      <c r="EA11" s="84"/>
      <c r="EB11" s="84"/>
      <c r="EC11" s="84"/>
      <c r="ED11" s="94" t="s">
        <v>142</v>
      </c>
      <c r="EE11" s="95">
        <f>EE7</f>
        <v>66.8</v>
      </c>
      <c r="EF11" s="95">
        <f>EF7</f>
        <v>66.099999999999994</v>
      </c>
      <c r="EG11" s="95">
        <f>EG7</f>
        <v>66.3</v>
      </c>
      <c r="EH11" s="95">
        <f>EH7</f>
        <v>67.3</v>
      </c>
      <c r="EI11" s="95">
        <f>EI7</f>
        <v>67</v>
      </c>
      <c r="EJ11" s="84"/>
      <c r="EK11" s="84"/>
      <c r="EL11" s="84"/>
      <c r="EM11" s="84"/>
      <c r="EN11" s="94" t="s">
        <v>142</v>
      </c>
      <c r="EO11" s="95">
        <f>EO7</f>
        <v>2</v>
      </c>
      <c r="EP11" s="95">
        <f>EP7</f>
        <v>2.1</v>
      </c>
      <c r="EQ11" s="95">
        <f>EQ7</f>
        <v>2.1</v>
      </c>
      <c r="ER11" s="95">
        <f>ER7</f>
        <v>3</v>
      </c>
      <c r="ES11" s="95">
        <f>ES7</f>
        <v>2.9</v>
      </c>
      <c r="ET11" s="84"/>
      <c r="EU11" s="84"/>
      <c r="EV11" s="84"/>
      <c r="EW11" s="84"/>
      <c r="EX11" s="84"/>
      <c r="EY11" s="94" t="s">
        <v>142</v>
      </c>
      <c r="EZ11" s="95">
        <f>EZ7</f>
        <v>44.8</v>
      </c>
      <c r="FA11" s="95">
        <f>FA7</f>
        <v>39.1</v>
      </c>
      <c r="FB11" s="95">
        <f>FB7</f>
        <v>44.3</v>
      </c>
      <c r="FC11" s="95">
        <f>FC7</f>
        <v>47.3</v>
      </c>
      <c r="FD11" s="95">
        <f>FD7</f>
        <v>44.2</v>
      </c>
      <c r="FE11" s="84"/>
      <c r="FF11" s="84"/>
      <c r="FG11" s="84"/>
      <c r="FH11" s="84"/>
      <c r="FI11" s="94" t="s">
        <v>142</v>
      </c>
      <c r="FJ11" s="95">
        <f>FJ7</f>
        <v>21</v>
      </c>
      <c r="FK11" s="95">
        <f>FK7</f>
        <v>29.8</v>
      </c>
      <c r="FL11" s="95">
        <f>FL7</f>
        <v>26</v>
      </c>
      <c r="FM11" s="95">
        <f>FM7</f>
        <v>16.399999999999999</v>
      </c>
      <c r="FN11" s="95">
        <f>FN7</f>
        <v>31</v>
      </c>
      <c r="FO11" s="84"/>
      <c r="FP11" s="84"/>
      <c r="FQ11" s="84"/>
      <c r="FR11" s="84"/>
      <c r="FS11" s="94" t="s">
        <v>142</v>
      </c>
      <c r="FT11" s="95">
        <f>FT7</f>
        <v>24.9</v>
      </c>
      <c r="FU11" s="95">
        <f>FU7</f>
        <v>17.399999999999999</v>
      </c>
      <c r="FV11" s="95">
        <f>FV7</f>
        <v>13.3</v>
      </c>
      <c r="FW11" s="95">
        <f>FW7</f>
        <v>9.9</v>
      </c>
      <c r="FX11" s="95">
        <f>FX7</f>
        <v>6.5</v>
      </c>
      <c r="FY11" s="84"/>
      <c r="FZ11" s="84"/>
      <c r="GA11" s="84"/>
      <c r="GB11" s="84"/>
      <c r="GC11" s="94" t="s">
        <v>142</v>
      </c>
      <c r="GD11" s="95">
        <f>GD7</f>
        <v>66.8</v>
      </c>
      <c r="GE11" s="95">
        <f>GE7</f>
        <v>66.099999999999994</v>
      </c>
      <c r="GF11" s="95">
        <f>GF7</f>
        <v>66.3</v>
      </c>
      <c r="GG11" s="95">
        <f>GG7</f>
        <v>67.3</v>
      </c>
      <c r="GH11" s="95">
        <f>GH7</f>
        <v>67</v>
      </c>
      <c r="GI11" s="84"/>
      <c r="GJ11" s="84"/>
      <c r="GK11" s="84"/>
      <c r="GL11" s="84"/>
      <c r="GM11" s="94" t="s">
        <v>142</v>
      </c>
      <c r="GN11" s="95">
        <f>GN7</f>
        <v>2</v>
      </c>
      <c r="GO11" s="95">
        <f>GO7</f>
        <v>2.1</v>
      </c>
      <c r="GP11" s="95">
        <f>GP7</f>
        <v>2.1</v>
      </c>
      <c r="GQ11" s="95">
        <f>GQ7</f>
        <v>3</v>
      </c>
      <c r="GR11" s="95">
        <f>GR7</f>
        <v>2.9</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135.9</v>
      </c>
      <c r="AZ12" s="95">
        <f>BE7</f>
        <v>130.5</v>
      </c>
      <c r="BA12" s="95">
        <f>BF7</f>
        <v>129.9</v>
      </c>
      <c r="BB12" s="95">
        <f>BG7</f>
        <v>130.19999999999999</v>
      </c>
      <c r="BC12" s="95">
        <f>BH7</f>
        <v>134.6</v>
      </c>
      <c r="BD12" s="84"/>
      <c r="BE12" s="84"/>
      <c r="BF12" s="84"/>
      <c r="BG12" s="84"/>
      <c r="BH12" s="84"/>
      <c r="BI12" s="94" t="s">
        <v>143</v>
      </c>
      <c r="BJ12" s="95">
        <f>BO7</f>
        <v>136.30000000000001</v>
      </c>
      <c r="BK12" s="95">
        <f>BP7</f>
        <v>130.69999999999999</v>
      </c>
      <c r="BL12" s="95">
        <f>BQ7</f>
        <v>128.9</v>
      </c>
      <c r="BM12" s="95">
        <f>BR7</f>
        <v>129.30000000000001</v>
      </c>
      <c r="BN12" s="95">
        <f>BS7</f>
        <v>133.80000000000001</v>
      </c>
      <c r="BO12" s="84"/>
      <c r="BP12" s="84"/>
      <c r="BQ12" s="84"/>
      <c r="BR12" s="84"/>
      <c r="BS12" s="84"/>
      <c r="BT12" s="94" t="s">
        <v>143</v>
      </c>
      <c r="BU12" s="95">
        <f>BZ7</f>
        <v>688</v>
      </c>
      <c r="BV12" s="95">
        <f>CA7</f>
        <v>707.7</v>
      </c>
      <c r="BW12" s="95">
        <f>CB7</f>
        <v>749.1</v>
      </c>
      <c r="BX12" s="95">
        <f>CC7</f>
        <v>763.6</v>
      </c>
      <c r="BY12" s="95">
        <f>CD7</f>
        <v>666.3</v>
      </c>
      <c r="BZ12" s="84"/>
      <c r="CA12" s="84"/>
      <c r="CB12" s="84"/>
      <c r="CC12" s="84"/>
      <c r="CD12" s="84"/>
      <c r="CE12" s="94" t="s">
        <v>143</v>
      </c>
      <c r="CF12" s="95">
        <f>CK7</f>
        <v>8260</v>
      </c>
      <c r="CG12" s="95">
        <f>CL7</f>
        <v>8600.1</v>
      </c>
      <c r="CH12" s="95">
        <f>CM7</f>
        <v>9078.5</v>
      </c>
      <c r="CI12" s="95">
        <f>CN7</f>
        <v>9106</v>
      </c>
      <c r="CJ12" s="95">
        <f>CO7</f>
        <v>9268.1</v>
      </c>
      <c r="CK12" s="84"/>
      <c r="CL12" s="84"/>
      <c r="CM12" s="84"/>
      <c r="CN12" s="84"/>
      <c r="CO12" s="94" t="s">
        <v>143</v>
      </c>
      <c r="CP12" s="96">
        <f>CU7</f>
        <v>1543942</v>
      </c>
      <c r="CQ12" s="96">
        <f>CV7</f>
        <v>1467681</v>
      </c>
      <c r="CR12" s="96">
        <f>CW7</f>
        <v>1533303</v>
      </c>
      <c r="CS12" s="96">
        <f>CX7</f>
        <v>1359753</v>
      </c>
      <c r="CT12" s="96">
        <f>CY7</f>
        <v>1430009</v>
      </c>
      <c r="CU12" s="84"/>
      <c r="CV12" s="84"/>
      <c r="CW12" s="84"/>
      <c r="CX12" s="84"/>
      <c r="CY12" s="84"/>
      <c r="CZ12" s="94" t="s">
        <v>143</v>
      </c>
      <c r="DA12" s="95">
        <f>DF7</f>
        <v>36.200000000000003</v>
      </c>
      <c r="DB12" s="95">
        <f>DG7</f>
        <v>36.5</v>
      </c>
      <c r="DC12" s="95">
        <f>DH7</f>
        <v>35.299999999999997</v>
      </c>
      <c r="DD12" s="95">
        <f>DI7</f>
        <v>35</v>
      </c>
      <c r="DE12" s="95">
        <f>DJ7</f>
        <v>34.299999999999997</v>
      </c>
      <c r="DF12" s="84"/>
      <c r="DG12" s="84"/>
      <c r="DH12" s="84"/>
      <c r="DI12" s="84"/>
      <c r="DJ12" s="94" t="s">
        <v>143</v>
      </c>
      <c r="DK12" s="95">
        <f>DP7</f>
        <v>18.2</v>
      </c>
      <c r="DL12" s="95">
        <f>DQ7</f>
        <v>20.9</v>
      </c>
      <c r="DM12" s="95">
        <f>DR7</f>
        <v>21.1</v>
      </c>
      <c r="DN12" s="95">
        <f>DS7</f>
        <v>19</v>
      </c>
      <c r="DO12" s="95">
        <f>DT7</f>
        <v>20.6</v>
      </c>
      <c r="DP12" s="84"/>
      <c r="DQ12" s="84"/>
      <c r="DR12" s="84"/>
      <c r="DS12" s="84"/>
      <c r="DT12" s="94" t="s">
        <v>143</v>
      </c>
      <c r="DU12" s="95">
        <f>DZ7</f>
        <v>103.6</v>
      </c>
      <c r="DV12" s="95">
        <f>EA7</f>
        <v>95.7</v>
      </c>
      <c r="DW12" s="95">
        <f>EB7</f>
        <v>88.5</v>
      </c>
      <c r="DX12" s="95">
        <f>EC7</f>
        <v>92.4</v>
      </c>
      <c r="DY12" s="95">
        <f>ED7</f>
        <v>95.1</v>
      </c>
      <c r="DZ12" s="84"/>
      <c r="EA12" s="84"/>
      <c r="EB12" s="84"/>
      <c r="EC12" s="84"/>
      <c r="ED12" s="94" t="s">
        <v>143</v>
      </c>
      <c r="EE12" s="95">
        <f>EJ7</f>
        <v>60.3</v>
      </c>
      <c r="EF12" s="95">
        <f>EK7</f>
        <v>60.2</v>
      </c>
      <c r="EG12" s="95">
        <f>EL7</f>
        <v>61.2</v>
      </c>
      <c r="EH12" s="95">
        <f>EM7</f>
        <v>61.9</v>
      </c>
      <c r="EI12" s="95">
        <f>EN7</f>
        <v>62</v>
      </c>
      <c r="EJ12" s="84"/>
      <c r="EK12" s="84"/>
      <c r="EL12" s="84"/>
      <c r="EM12" s="84"/>
      <c r="EN12" s="94" t="s">
        <v>143</v>
      </c>
      <c r="EO12" s="95">
        <f>ET7</f>
        <v>20.5</v>
      </c>
      <c r="EP12" s="95">
        <f>EU7</f>
        <v>21.4</v>
      </c>
      <c r="EQ12" s="95">
        <f>EV7</f>
        <v>22.6</v>
      </c>
      <c r="ER12" s="95">
        <f>EW7</f>
        <v>22.2</v>
      </c>
      <c r="ES12" s="95">
        <f>EX7</f>
        <v>23</v>
      </c>
      <c r="ET12" s="84"/>
      <c r="EU12" s="84"/>
      <c r="EV12" s="84"/>
      <c r="EW12" s="84"/>
      <c r="EX12" s="84"/>
      <c r="EY12" s="94" t="s">
        <v>143</v>
      </c>
      <c r="EZ12" s="95">
        <f>IF($EZ$8,FE7,"-")</f>
        <v>37.299999999999997</v>
      </c>
      <c r="FA12" s="95">
        <f>IF($EZ$8,FF7,"-")</f>
        <v>38</v>
      </c>
      <c r="FB12" s="95">
        <f>IF($EZ$8,FG7,"-")</f>
        <v>36.5</v>
      </c>
      <c r="FC12" s="95">
        <f>IF($EZ$8,FH7,"-")</f>
        <v>36.6</v>
      </c>
      <c r="FD12" s="95">
        <f>IF($EZ$8,FI7,"-")</f>
        <v>35.799999999999997</v>
      </c>
      <c r="FE12" s="84"/>
      <c r="FF12" s="84"/>
      <c r="FG12" s="84"/>
      <c r="FH12" s="84"/>
      <c r="FI12" s="94" t="s">
        <v>143</v>
      </c>
      <c r="FJ12" s="95">
        <f>IF($FJ$8,FO7,"-")</f>
        <v>19.3</v>
      </c>
      <c r="FK12" s="95">
        <f>IF($FJ$8,FP7,"-")</f>
        <v>20.6</v>
      </c>
      <c r="FL12" s="95">
        <f>IF($FJ$8,FQ7,"-")</f>
        <v>21.6</v>
      </c>
      <c r="FM12" s="95">
        <f>IF($FJ$8,FR7,"-")</f>
        <v>20</v>
      </c>
      <c r="FN12" s="95">
        <f>IF($FJ$8,FS7,"-")</f>
        <v>22.1</v>
      </c>
      <c r="FO12" s="84"/>
      <c r="FP12" s="84"/>
      <c r="FQ12" s="84"/>
      <c r="FR12" s="84"/>
      <c r="FS12" s="94" t="s">
        <v>143</v>
      </c>
      <c r="FT12" s="95">
        <f>IF($FT$8,FY7,"-")</f>
        <v>83.3</v>
      </c>
      <c r="FU12" s="95">
        <f>IF($FT$8,FZ7,"-")</f>
        <v>73.2</v>
      </c>
      <c r="FV12" s="95">
        <f>IF($FT$8,GA7,"-")</f>
        <v>71.400000000000006</v>
      </c>
      <c r="FW12" s="95">
        <f>IF($FT$8,GB7,"-")</f>
        <v>82</v>
      </c>
      <c r="FX12" s="95">
        <f>IF($FT$8,GC7,"-")</f>
        <v>87.3</v>
      </c>
      <c r="FY12" s="84"/>
      <c r="FZ12" s="84"/>
      <c r="GA12" s="84"/>
      <c r="GB12" s="84"/>
      <c r="GC12" s="94" t="s">
        <v>143</v>
      </c>
      <c r="GD12" s="95">
        <f>IF($GD$8,GI7,"-")</f>
        <v>62.1</v>
      </c>
      <c r="GE12" s="95">
        <f>IF($GD$8,GJ7,"-")</f>
        <v>62.6</v>
      </c>
      <c r="GF12" s="95">
        <f>IF($GD$8,GK7,"-")</f>
        <v>63.4</v>
      </c>
      <c r="GG12" s="95">
        <f>IF($GD$8,GL7,"-")</f>
        <v>63.8</v>
      </c>
      <c r="GH12" s="95">
        <f>IF($GD$8,GM7,"-")</f>
        <v>63.6</v>
      </c>
      <c r="GI12" s="84"/>
      <c r="GJ12" s="84"/>
      <c r="GK12" s="84"/>
      <c r="GL12" s="84"/>
      <c r="GM12" s="94" t="s">
        <v>143</v>
      </c>
      <c r="GN12" s="95">
        <f>IF($GN$8,GS7,"-")</f>
        <v>14.4</v>
      </c>
      <c r="GO12" s="95">
        <f>IF($GN$8,GT7,"-")</f>
        <v>15.3</v>
      </c>
      <c r="GP12" s="95">
        <f>IF($GN$8,GU7,"-")</f>
        <v>16.100000000000001</v>
      </c>
      <c r="GQ12" s="95">
        <f>IF($GN$8,GV7,"-")</f>
        <v>15.2</v>
      </c>
      <c r="GR12" s="95">
        <f>IF($GN$8,GW7,"-")</f>
        <v>17.7</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212" t="s">
        <v>146</v>
      </c>
      <c r="G14" s="212"/>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147</v>
      </c>
      <c r="C15" s="202"/>
      <c r="D15" s="100"/>
      <c r="E15" s="97">
        <v>1</v>
      </c>
      <c r="F15" s="202" t="s">
        <v>148</v>
      </c>
      <c r="G15" s="202"/>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151</v>
      </c>
      <c r="C16" s="202"/>
      <c r="D16" s="100"/>
      <c r="E16" s="97">
        <f>E15+1</f>
        <v>2</v>
      </c>
      <c r="F16" s="202" t="s">
        <v>152</v>
      </c>
      <c r="G16" s="202"/>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154</v>
      </c>
      <c r="C17" s="202"/>
      <c r="D17" s="100"/>
      <c r="E17" s="97">
        <f t="shared" ref="E17" si="8">E16+1</f>
        <v>3</v>
      </c>
      <c r="F17" s="202" t="s">
        <v>155</v>
      </c>
      <c r="G17" s="202"/>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125.8</v>
      </c>
      <c r="AZ17" s="106">
        <f t="shared" ref="AZ17:BC17" si="9">IF(AZ7="-",NA(),AZ7)</f>
        <v>117.1</v>
      </c>
      <c r="BA17" s="106">
        <f t="shared" si="9"/>
        <v>128.5</v>
      </c>
      <c r="BB17" s="106">
        <f t="shared" si="9"/>
        <v>131.5</v>
      </c>
      <c r="BC17" s="106">
        <f t="shared" si="9"/>
        <v>122.3</v>
      </c>
      <c r="BD17" s="100"/>
      <c r="BE17" s="100"/>
      <c r="BF17" s="100"/>
      <c r="BG17" s="100"/>
      <c r="BH17" s="100"/>
      <c r="BI17" s="105" t="s">
        <v>157</v>
      </c>
      <c r="BJ17" s="106">
        <f>IF(BJ7="-",NA(),BJ7)</f>
        <v>126.6</v>
      </c>
      <c r="BK17" s="106">
        <f t="shared" ref="BK17:BN17" si="10">IF(BK7="-",NA(),BK7)</f>
        <v>118.6</v>
      </c>
      <c r="BL17" s="106">
        <f t="shared" si="10"/>
        <v>129.80000000000001</v>
      </c>
      <c r="BM17" s="106">
        <f t="shared" si="10"/>
        <v>138.9</v>
      </c>
      <c r="BN17" s="106">
        <f t="shared" si="10"/>
        <v>126.7</v>
      </c>
      <c r="BO17" s="100"/>
      <c r="BP17" s="100"/>
      <c r="BQ17" s="100"/>
      <c r="BR17" s="100"/>
      <c r="BS17" s="100"/>
      <c r="BT17" s="105" t="s">
        <v>157</v>
      </c>
      <c r="BU17" s="106">
        <f>IF(BU7="-",NA(),BU7)</f>
        <v>1048.7</v>
      </c>
      <c r="BV17" s="106">
        <f t="shared" ref="BV17:BY17" si="11">IF(BV7="-",NA(),BV7)</f>
        <v>1283.5</v>
      </c>
      <c r="BW17" s="106">
        <f t="shared" si="11"/>
        <v>1046.8</v>
      </c>
      <c r="BX17" s="106">
        <f t="shared" si="11"/>
        <v>918.5</v>
      </c>
      <c r="BY17" s="106">
        <f t="shared" si="11"/>
        <v>1311.3</v>
      </c>
      <c r="BZ17" s="100"/>
      <c r="CA17" s="100"/>
      <c r="CB17" s="100"/>
      <c r="CC17" s="100"/>
      <c r="CD17" s="100"/>
      <c r="CE17" s="105" t="s">
        <v>157</v>
      </c>
      <c r="CF17" s="106">
        <f>IF(CF7="-",NA(),CF7)</f>
        <v>6256.3</v>
      </c>
      <c r="CG17" s="106">
        <f t="shared" ref="CG17:CJ17" si="12">IF(CG7="-",NA(),CG7)</f>
        <v>9091.2999999999993</v>
      </c>
      <c r="CH17" s="106">
        <f t="shared" si="12"/>
        <v>7783.1</v>
      </c>
      <c r="CI17" s="106">
        <f t="shared" si="12"/>
        <v>8113</v>
      </c>
      <c r="CJ17" s="106">
        <f t="shared" si="12"/>
        <v>9341.7000000000007</v>
      </c>
      <c r="CK17" s="100"/>
      <c r="CL17" s="100"/>
      <c r="CM17" s="100"/>
      <c r="CN17" s="100"/>
      <c r="CO17" s="105" t="s">
        <v>157</v>
      </c>
      <c r="CP17" s="107">
        <f>IF(CP7="-",NA(),CP7)</f>
        <v>1608886</v>
      </c>
      <c r="CQ17" s="107">
        <f t="shared" ref="CQ17:CT17" si="13">IF(CQ7="-",NA(),CQ7)</f>
        <v>1429918</v>
      </c>
      <c r="CR17" s="107">
        <f t="shared" si="13"/>
        <v>1814556</v>
      </c>
      <c r="CS17" s="107">
        <f t="shared" si="13"/>
        <v>2060380</v>
      </c>
      <c r="CT17" s="107">
        <f t="shared" si="13"/>
        <v>1752045</v>
      </c>
      <c r="CU17" s="100"/>
      <c r="CV17" s="100"/>
      <c r="CW17" s="100"/>
      <c r="CX17" s="100"/>
      <c r="CY17" s="100"/>
      <c r="CZ17" s="105" t="s">
        <v>157</v>
      </c>
      <c r="DA17" s="106">
        <f>IF(DA7="-",NA(),DA7)</f>
        <v>44.8</v>
      </c>
      <c r="DB17" s="106">
        <f t="shared" ref="DB17:DE17" si="14">IF(DB7="-",NA(),DB7)</f>
        <v>39.1</v>
      </c>
      <c r="DC17" s="106">
        <f t="shared" si="14"/>
        <v>44.3</v>
      </c>
      <c r="DD17" s="106">
        <f t="shared" si="14"/>
        <v>47.3</v>
      </c>
      <c r="DE17" s="106">
        <f t="shared" si="14"/>
        <v>44.2</v>
      </c>
      <c r="DF17" s="100"/>
      <c r="DG17" s="100"/>
      <c r="DH17" s="100"/>
      <c r="DI17" s="100"/>
      <c r="DJ17" s="105" t="s">
        <v>157</v>
      </c>
      <c r="DK17" s="106">
        <f>IF(DK7="-",NA(),DK7)</f>
        <v>21</v>
      </c>
      <c r="DL17" s="106">
        <f t="shared" ref="DL17:DO17" si="15">IF(DL7="-",NA(),DL7)</f>
        <v>29.8</v>
      </c>
      <c r="DM17" s="106">
        <f t="shared" si="15"/>
        <v>26</v>
      </c>
      <c r="DN17" s="106">
        <f t="shared" si="15"/>
        <v>16.399999999999999</v>
      </c>
      <c r="DO17" s="106">
        <f t="shared" si="15"/>
        <v>31</v>
      </c>
      <c r="DP17" s="100"/>
      <c r="DQ17" s="100"/>
      <c r="DR17" s="100"/>
      <c r="DS17" s="100"/>
      <c r="DT17" s="105" t="s">
        <v>157</v>
      </c>
      <c r="DU17" s="106">
        <f>IF(DU7="-",NA(),DU7)</f>
        <v>24.9</v>
      </c>
      <c r="DV17" s="106">
        <f t="shared" ref="DV17:DY17" si="16">IF(DV7="-",NA(),DV7)</f>
        <v>17.399999999999999</v>
      </c>
      <c r="DW17" s="106">
        <f t="shared" si="16"/>
        <v>13.3</v>
      </c>
      <c r="DX17" s="106">
        <f t="shared" si="16"/>
        <v>9.9</v>
      </c>
      <c r="DY17" s="106">
        <f t="shared" si="16"/>
        <v>6.5</v>
      </c>
      <c r="DZ17" s="100"/>
      <c r="EA17" s="100"/>
      <c r="EB17" s="100"/>
      <c r="EC17" s="100"/>
      <c r="ED17" s="105" t="s">
        <v>157</v>
      </c>
      <c r="EE17" s="106">
        <f>IF(EE7="-",NA(),EE7)</f>
        <v>66.8</v>
      </c>
      <c r="EF17" s="106">
        <f t="shared" ref="EF17:EI17" si="17">IF(EF7="-",NA(),EF7)</f>
        <v>66.099999999999994</v>
      </c>
      <c r="EG17" s="106">
        <f t="shared" si="17"/>
        <v>66.3</v>
      </c>
      <c r="EH17" s="106">
        <f t="shared" si="17"/>
        <v>67.3</v>
      </c>
      <c r="EI17" s="106">
        <f t="shared" si="17"/>
        <v>67</v>
      </c>
      <c r="EJ17" s="100"/>
      <c r="EK17" s="100"/>
      <c r="EL17" s="100"/>
      <c r="EM17" s="100"/>
      <c r="EN17" s="105" t="s">
        <v>157</v>
      </c>
      <c r="EO17" s="106">
        <f>IF(EO7="-",NA(),EO7)</f>
        <v>2</v>
      </c>
      <c r="EP17" s="106">
        <f t="shared" ref="EP17:ES17" si="18">IF(EP7="-",NA(),EP7)</f>
        <v>2.1</v>
      </c>
      <c r="EQ17" s="106">
        <f t="shared" si="18"/>
        <v>2.1</v>
      </c>
      <c r="ER17" s="106">
        <f t="shared" si="18"/>
        <v>3</v>
      </c>
      <c r="ES17" s="106">
        <f t="shared" si="18"/>
        <v>2.9</v>
      </c>
      <c r="ET17" s="100"/>
      <c r="EU17" s="100"/>
      <c r="EV17" s="100"/>
      <c r="EW17" s="100"/>
      <c r="EX17" s="100"/>
      <c r="EY17" s="105" t="s">
        <v>157</v>
      </c>
      <c r="EZ17" s="106">
        <f>IF(EZ7="-",NA(),EZ7)</f>
        <v>44.8</v>
      </c>
      <c r="FA17" s="106">
        <f t="shared" ref="FA17:FD17" si="19">IF(FA7="-",NA(),FA7)</f>
        <v>39.1</v>
      </c>
      <c r="FB17" s="106">
        <f t="shared" si="19"/>
        <v>44.3</v>
      </c>
      <c r="FC17" s="106">
        <f t="shared" si="19"/>
        <v>47.3</v>
      </c>
      <c r="FD17" s="106">
        <f t="shared" si="19"/>
        <v>44.2</v>
      </c>
      <c r="FE17" s="100"/>
      <c r="FF17" s="100"/>
      <c r="FG17" s="100"/>
      <c r="FH17" s="100"/>
      <c r="FI17" s="105" t="s">
        <v>157</v>
      </c>
      <c r="FJ17" s="106">
        <f>IF(FJ7="-",NA(),FJ7)</f>
        <v>21</v>
      </c>
      <c r="FK17" s="106">
        <f t="shared" ref="FK17:FN17" si="20">IF(FK7="-",NA(),FK7)</f>
        <v>29.8</v>
      </c>
      <c r="FL17" s="106">
        <f t="shared" si="20"/>
        <v>26</v>
      </c>
      <c r="FM17" s="106">
        <f t="shared" si="20"/>
        <v>16.399999999999999</v>
      </c>
      <c r="FN17" s="106">
        <f t="shared" si="20"/>
        <v>31</v>
      </c>
      <c r="FO17" s="100"/>
      <c r="FP17" s="100"/>
      <c r="FQ17" s="100"/>
      <c r="FR17" s="100"/>
      <c r="FS17" s="105" t="s">
        <v>157</v>
      </c>
      <c r="FT17" s="106">
        <f>IF(FT7="-",NA(),FT7)</f>
        <v>24.9</v>
      </c>
      <c r="FU17" s="106">
        <f t="shared" ref="FU17:FX17" si="21">IF(FU7="-",NA(),FU7)</f>
        <v>17.399999999999999</v>
      </c>
      <c r="FV17" s="106">
        <f t="shared" si="21"/>
        <v>13.3</v>
      </c>
      <c r="FW17" s="106">
        <f t="shared" si="21"/>
        <v>9.9</v>
      </c>
      <c r="FX17" s="106">
        <f t="shared" si="21"/>
        <v>6.5</v>
      </c>
      <c r="FY17" s="100"/>
      <c r="FZ17" s="100"/>
      <c r="GA17" s="100"/>
      <c r="GB17" s="100"/>
      <c r="GC17" s="105" t="s">
        <v>157</v>
      </c>
      <c r="GD17" s="106">
        <f>IF(GD7="-",NA(),GD7)</f>
        <v>66.8</v>
      </c>
      <c r="GE17" s="106">
        <f t="shared" ref="GE17:GH17" si="22">IF(GE7="-",NA(),GE7)</f>
        <v>66.099999999999994</v>
      </c>
      <c r="GF17" s="106">
        <f t="shared" si="22"/>
        <v>66.3</v>
      </c>
      <c r="GG17" s="106">
        <f t="shared" si="22"/>
        <v>67.3</v>
      </c>
      <c r="GH17" s="106">
        <f t="shared" si="22"/>
        <v>67</v>
      </c>
      <c r="GI17" s="100"/>
      <c r="GJ17" s="100"/>
      <c r="GK17" s="100"/>
      <c r="GL17" s="100"/>
      <c r="GM17" s="105" t="s">
        <v>157</v>
      </c>
      <c r="GN17" s="106">
        <f>IF(GN7="-",NA(),GN7)</f>
        <v>2</v>
      </c>
      <c r="GO17" s="106">
        <f t="shared" ref="GO17:GR17" si="23">IF(GO7="-",NA(),GO7)</f>
        <v>2.1</v>
      </c>
      <c r="GP17" s="106">
        <f t="shared" si="23"/>
        <v>2.1</v>
      </c>
      <c r="GQ17" s="106">
        <f t="shared" si="23"/>
        <v>3</v>
      </c>
      <c r="GR17" s="106">
        <f t="shared" si="23"/>
        <v>2.9</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158</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159</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159</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159</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159</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159</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159</v>
      </c>
      <c r="DK18" s="106">
        <f>IF(DP7="-",NA(),DP7)</f>
        <v>18.2</v>
      </c>
      <c r="DL18" s="106">
        <f t="shared" ref="DL18:DO18" si="45">IF(DQ7="-",NA(),DQ7)</f>
        <v>20.9</v>
      </c>
      <c r="DM18" s="106">
        <f t="shared" si="45"/>
        <v>21.1</v>
      </c>
      <c r="DN18" s="106">
        <f t="shared" si="45"/>
        <v>19</v>
      </c>
      <c r="DO18" s="106">
        <f t="shared" si="45"/>
        <v>20.6</v>
      </c>
      <c r="DP18" s="100"/>
      <c r="DQ18" s="100"/>
      <c r="DR18" s="100"/>
      <c r="DS18" s="100"/>
      <c r="DT18" s="105" t="s">
        <v>159</v>
      </c>
      <c r="DU18" s="106">
        <f>IF(DZ7="-",NA(),DZ7)</f>
        <v>103.6</v>
      </c>
      <c r="DV18" s="106">
        <f t="shared" ref="DV18:DY18" si="46">IF(EA7="-",NA(),EA7)</f>
        <v>95.7</v>
      </c>
      <c r="DW18" s="106">
        <f t="shared" si="46"/>
        <v>88.5</v>
      </c>
      <c r="DX18" s="106">
        <f t="shared" si="46"/>
        <v>92.4</v>
      </c>
      <c r="DY18" s="106">
        <f t="shared" si="46"/>
        <v>95.1</v>
      </c>
      <c r="DZ18" s="100"/>
      <c r="EA18" s="100"/>
      <c r="EB18" s="100"/>
      <c r="EC18" s="100"/>
      <c r="ED18" s="105" t="s">
        <v>159</v>
      </c>
      <c r="EE18" s="106">
        <f>IF(EJ7="-",NA(),EJ7)</f>
        <v>60.3</v>
      </c>
      <c r="EF18" s="106">
        <f t="shared" ref="EF18:EI18" si="47">IF(EK7="-",NA(),EK7)</f>
        <v>60.2</v>
      </c>
      <c r="EG18" s="106">
        <f t="shared" si="47"/>
        <v>61.2</v>
      </c>
      <c r="EH18" s="106">
        <f t="shared" si="47"/>
        <v>61.9</v>
      </c>
      <c r="EI18" s="106">
        <f t="shared" si="47"/>
        <v>62</v>
      </c>
      <c r="EJ18" s="100"/>
      <c r="EK18" s="100"/>
      <c r="EL18" s="100"/>
      <c r="EM18" s="100"/>
      <c r="EN18" s="105" t="s">
        <v>159</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159</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159</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159</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159</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159</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160</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161</v>
      </c>
      <c r="C20" s="202"/>
      <c r="D20" s="100"/>
    </row>
    <row r="21" spans="1:374" x14ac:dyDescent="0.15">
      <c r="A21" s="97">
        <f t="shared" si="7"/>
        <v>7</v>
      </c>
      <c r="B21" s="202" t="s">
        <v>162</v>
      </c>
      <c r="C21" s="202"/>
      <c r="D21" s="100"/>
    </row>
    <row r="22" spans="1:374" x14ac:dyDescent="0.15">
      <c r="A22" s="97">
        <f t="shared" si="7"/>
        <v>8</v>
      </c>
      <c r="B22" s="202" t="s">
        <v>163</v>
      </c>
      <c r="C22" s="202"/>
      <c r="D22" s="100"/>
      <c r="E22" s="203" t="s">
        <v>164</v>
      </c>
      <c r="F22" s="204"/>
      <c r="G22" s="204"/>
      <c r="H22" s="204"/>
      <c r="I22" s="205"/>
    </row>
    <row r="23" spans="1:374" x14ac:dyDescent="0.15">
      <c r="A23" s="97">
        <f t="shared" si="7"/>
        <v>9</v>
      </c>
      <c r="B23" s="202" t="s">
        <v>165</v>
      </c>
      <c r="C23" s="202"/>
      <c r="D23" s="100"/>
      <c r="E23" s="206"/>
      <c r="F23" s="207"/>
      <c r="G23" s="207"/>
      <c r="H23" s="207"/>
      <c r="I23" s="208"/>
    </row>
    <row r="24" spans="1:374" x14ac:dyDescent="0.15">
      <c r="A24" s="97">
        <f t="shared" si="7"/>
        <v>10</v>
      </c>
      <c r="B24" s="202" t="s">
        <v>166</v>
      </c>
      <c r="C24" s="202"/>
      <c r="D24" s="100"/>
      <c r="E24" s="206"/>
      <c r="F24" s="207"/>
      <c r="G24" s="207"/>
      <c r="H24" s="207"/>
      <c r="I24" s="208"/>
    </row>
    <row r="25" spans="1:374" x14ac:dyDescent="0.15">
      <c r="A25" s="97">
        <f t="shared" si="7"/>
        <v>11</v>
      </c>
      <c r="B25" s="202" t="s">
        <v>167</v>
      </c>
      <c r="C25" s="202"/>
      <c r="D25" s="100"/>
      <c r="E25" s="206"/>
      <c r="F25" s="207"/>
      <c r="G25" s="207"/>
      <c r="H25" s="207"/>
      <c r="I25" s="208"/>
    </row>
    <row r="26" spans="1:374" x14ac:dyDescent="0.15">
      <c r="A26" s="97">
        <f t="shared" si="7"/>
        <v>12</v>
      </c>
      <c r="B26" s="202" t="s">
        <v>168</v>
      </c>
      <c r="C26" s="202"/>
      <c r="D26" s="100"/>
      <c r="E26" s="206"/>
      <c r="F26" s="207"/>
      <c r="G26" s="207"/>
      <c r="H26" s="207"/>
      <c r="I26" s="208"/>
    </row>
    <row r="27" spans="1:374" x14ac:dyDescent="0.15">
      <c r="A27" s="97">
        <f t="shared" si="7"/>
        <v>13</v>
      </c>
      <c r="B27" s="202" t="s">
        <v>169</v>
      </c>
      <c r="C27" s="202"/>
      <c r="D27" s="100"/>
      <c r="E27" s="206"/>
      <c r="F27" s="207"/>
      <c r="G27" s="207"/>
      <c r="H27" s="207"/>
      <c r="I27" s="208"/>
    </row>
    <row r="28" spans="1:374" x14ac:dyDescent="0.15">
      <c r="A28" s="97">
        <f t="shared" si="7"/>
        <v>14</v>
      </c>
      <c r="B28" s="202" t="s">
        <v>170</v>
      </c>
      <c r="C28" s="202"/>
      <c r="D28" s="100"/>
      <c r="E28" s="206"/>
      <c r="F28" s="207"/>
      <c r="G28" s="207"/>
      <c r="H28" s="207"/>
      <c r="I28" s="208"/>
    </row>
    <row r="29" spans="1:374" x14ac:dyDescent="0.15">
      <c r="A29" s="97">
        <f t="shared" si="7"/>
        <v>15</v>
      </c>
      <c r="B29" s="202" t="s">
        <v>171</v>
      </c>
      <c r="C29" s="202"/>
      <c r="D29" s="100"/>
      <c r="E29" s="206"/>
      <c r="F29" s="207"/>
      <c r="G29" s="207"/>
      <c r="H29" s="207"/>
      <c r="I29" s="208"/>
    </row>
    <row r="30" spans="1:374" x14ac:dyDescent="0.15">
      <c r="A30" s="97">
        <f t="shared" si="7"/>
        <v>16</v>
      </c>
      <c r="B30" s="202" t="s">
        <v>172</v>
      </c>
      <c r="C30" s="202"/>
      <c r="D30" s="100"/>
      <c r="E30" s="206"/>
      <c r="F30" s="207"/>
      <c r="G30" s="207"/>
      <c r="H30" s="207"/>
      <c r="I30" s="208"/>
    </row>
    <row r="31" spans="1:374" x14ac:dyDescent="0.15">
      <c r="A31" s="97">
        <f t="shared" si="7"/>
        <v>17</v>
      </c>
      <c r="B31" s="202" t="s">
        <v>173</v>
      </c>
      <c r="C31" s="202"/>
      <c r="D31" s="100"/>
      <c r="E31" s="206"/>
      <c r="F31" s="207"/>
      <c r="G31" s="207"/>
      <c r="H31" s="207"/>
      <c r="I31" s="208"/>
    </row>
    <row r="32" spans="1:374" x14ac:dyDescent="0.15">
      <c r="A32" s="97">
        <f t="shared" si="7"/>
        <v>18</v>
      </c>
      <c r="B32" s="202" t="s">
        <v>174</v>
      </c>
      <c r="C32" s="202"/>
      <c r="D32" s="100"/>
      <c r="E32" s="206"/>
      <c r="F32" s="207"/>
      <c r="G32" s="207"/>
      <c r="H32" s="207"/>
      <c r="I32" s="208"/>
    </row>
    <row r="33" spans="1:9" x14ac:dyDescent="0.15">
      <c r="A33" s="97">
        <f t="shared" si="7"/>
        <v>19</v>
      </c>
      <c r="B33" s="202" t="s">
        <v>175</v>
      </c>
      <c r="C33" s="202"/>
      <c r="D33" s="100"/>
      <c r="E33" s="206"/>
      <c r="F33" s="207"/>
      <c r="G33" s="207"/>
      <c r="H33" s="207"/>
      <c r="I33" s="208"/>
    </row>
    <row r="34" spans="1:9" x14ac:dyDescent="0.15">
      <c r="A34" s="97">
        <f t="shared" si="7"/>
        <v>20</v>
      </c>
      <c r="B34" s="202" t="s">
        <v>176</v>
      </c>
      <c r="C34" s="202"/>
      <c r="D34" s="100"/>
      <c r="E34" s="206"/>
      <c r="F34" s="207"/>
      <c r="G34" s="207"/>
      <c r="H34" s="207"/>
      <c r="I34" s="208"/>
    </row>
    <row r="35" spans="1:9" ht="25.5" customHeight="1" x14ac:dyDescent="0.15">
      <c r="E35" s="209"/>
      <c r="F35" s="210"/>
      <c r="G35" s="210"/>
      <c r="H35" s="210"/>
      <c r="I35" s="211"/>
    </row>
    <row r="36" spans="1:9" x14ac:dyDescent="0.15">
      <c r="A36" t="s">
        <v>177</v>
      </c>
      <c r="B36" t="s">
        <v>178</v>
      </c>
    </row>
    <row r="37" spans="1:9" x14ac:dyDescent="0.15">
      <c r="A37" t="s">
        <v>179</v>
      </c>
      <c r="B37" t="s">
        <v>180</v>
      </c>
    </row>
    <row r="38" spans="1:9" x14ac:dyDescent="0.15">
      <c r="A38" t="s">
        <v>181</v>
      </c>
      <c r="B38" t="s">
        <v>182</v>
      </c>
    </row>
    <row r="39" spans="1:9" x14ac:dyDescent="0.15">
      <c r="A39" t="s">
        <v>183</v>
      </c>
      <c r="B39" t="s">
        <v>184</v>
      </c>
    </row>
    <row r="40" spans="1:9" x14ac:dyDescent="0.15">
      <c r="A40" t="s">
        <v>185</v>
      </c>
      <c r="B40" t="s">
        <v>186</v>
      </c>
    </row>
    <row r="41" spans="1:9" x14ac:dyDescent="0.15">
      <c r="A41" t="s">
        <v>187</v>
      </c>
      <c r="B41" t="s">
        <v>188</v>
      </c>
    </row>
    <row r="42" spans="1:9" x14ac:dyDescent="0.15">
      <c r="A42" t="s">
        <v>189</v>
      </c>
      <c r="B42" t="s">
        <v>190</v>
      </c>
    </row>
    <row r="43" spans="1:9" x14ac:dyDescent="0.15">
      <c r="A43" t="s">
        <v>191</v>
      </c>
      <c r="B43" t="s">
        <v>192</v>
      </c>
    </row>
    <row r="44" spans="1:9" x14ac:dyDescent="0.15">
      <c r="A44" t="s">
        <v>193</v>
      </c>
      <c r="B44" t="s">
        <v>194</v>
      </c>
    </row>
    <row r="45" spans="1:9" x14ac:dyDescent="0.15">
      <c r="A45" t="s">
        <v>195</v>
      </c>
      <c r="B45" t="s">
        <v>196</v>
      </c>
    </row>
    <row r="46" spans="1:9" x14ac:dyDescent="0.15">
      <c r="A46" t="s">
        <v>197</v>
      </c>
      <c r="B46" t="s">
        <v>198</v>
      </c>
    </row>
    <row r="47" spans="1:9" x14ac:dyDescent="0.15">
      <c r="A47" t="s">
        <v>199</v>
      </c>
      <c r="B47" t="s">
        <v>200</v>
      </c>
    </row>
    <row r="48" spans="1:9" x14ac:dyDescent="0.15">
      <c r="A48" t="s">
        <v>201</v>
      </c>
      <c r="B48" t="s">
        <v>202</v>
      </c>
    </row>
    <row r="49" spans="1:2" x14ac:dyDescent="0.15">
      <c r="A49" t="s">
        <v>203</v>
      </c>
      <c r="B49" t="s">
        <v>204</v>
      </c>
    </row>
    <row r="50" spans="1:2" x14ac:dyDescent="0.15">
      <c r="A50" t="s">
        <v>205</v>
      </c>
      <c r="B50" t="s">
        <v>206</v>
      </c>
    </row>
    <row r="51" spans="1:2" x14ac:dyDescent="0.15">
      <c r="A51" t="s">
        <v>207</v>
      </c>
      <c r="B51" t="s">
        <v>208</v>
      </c>
    </row>
    <row r="52" spans="1:2" x14ac:dyDescent="0.15">
      <c r="A52" t="s">
        <v>209</v>
      </c>
      <c r="B52" t="s">
        <v>210</v>
      </c>
    </row>
    <row r="53" spans="1:2" x14ac:dyDescent="0.15">
      <c r="A53" t="s">
        <v>211</v>
      </c>
      <c r="B53" t="s">
        <v>212</v>
      </c>
    </row>
    <row r="54" spans="1:2" x14ac:dyDescent="0.15">
      <c r="A54" t="s">
        <v>213</v>
      </c>
      <c r="B54" t="s">
        <v>214</v>
      </c>
    </row>
    <row r="55" spans="1:2" x14ac:dyDescent="0.15">
      <c r="A55" t="s">
        <v>215</v>
      </c>
      <c r="B55" t="s">
        <v>216</v>
      </c>
    </row>
    <row r="56" spans="1:2" x14ac:dyDescent="0.15">
      <c r="A56" t="s">
        <v>217</v>
      </c>
      <c r="B56" t="s">
        <v>218</v>
      </c>
    </row>
    <row r="57" spans="1:2" x14ac:dyDescent="0.15">
      <c r="A57" t="s">
        <v>219</v>
      </c>
      <c r="B57" t="s">
        <v>220</v>
      </c>
    </row>
    <row r="58" spans="1:2" x14ac:dyDescent="0.15">
      <c r="A58" t="s">
        <v>221</v>
      </c>
      <c r="B58" t="s">
        <v>222</v>
      </c>
    </row>
    <row r="59" spans="1:2" x14ac:dyDescent="0.15">
      <c r="A59" t="s">
        <v>223</v>
      </c>
      <c r="B59" t="s">
        <v>224</v>
      </c>
    </row>
    <row r="60" spans="1:2" x14ac:dyDescent="0.15">
      <c r="A60" t="s">
        <v>225</v>
      </c>
      <c r="B60" t="s">
        <v>226</v>
      </c>
    </row>
    <row r="61" spans="1:2" x14ac:dyDescent="0.15">
      <c r="A61" t="s">
        <v>227</v>
      </c>
      <c r="B61" t="s">
        <v>228</v>
      </c>
    </row>
    <row r="62" spans="1:2" x14ac:dyDescent="0.15">
      <c r="A62" t="s">
        <v>229</v>
      </c>
      <c r="B62" t="s">
        <v>230</v>
      </c>
    </row>
    <row r="63" spans="1:2" x14ac:dyDescent="0.15">
      <c r="A63" t="s">
        <v>231</v>
      </c>
      <c r="B63" t="s">
        <v>232</v>
      </c>
    </row>
    <row r="64" spans="1:2" x14ac:dyDescent="0.15">
      <c r="A64" t="s">
        <v>233</v>
      </c>
      <c r="B64" t="s">
        <v>234</v>
      </c>
    </row>
    <row r="65" spans="1:2" x14ac:dyDescent="0.15">
      <c r="A65" t="s">
        <v>235</v>
      </c>
      <c r="B65" t="s">
        <v>236</v>
      </c>
    </row>
    <row r="66" spans="1:2" x14ac:dyDescent="0.15">
      <c r="A66" t="s">
        <v>237</v>
      </c>
      <c r="B66" t="s">
        <v>238</v>
      </c>
    </row>
    <row r="67" spans="1:2" x14ac:dyDescent="0.15">
      <c r="A67" t="s">
        <v>239</v>
      </c>
      <c r="B67" t="s">
        <v>238</v>
      </c>
    </row>
    <row r="68" spans="1:2" x14ac:dyDescent="0.15">
      <c r="A68" t="s">
        <v>240</v>
      </c>
      <c r="B68" t="s">
        <v>238</v>
      </c>
    </row>
    <row r="69" spans="1:2" x14ac:dyDescent="0.15">
      <c r="A69" t="s">
        <v>241</v>
      </c>
      <c r="B69" t="s">
        <v>238</v>
      </c>
    </row>
    <row r="70" spans="1:2" x14ac:dyDescent="0.15">
      <c r="A70" t="s">
        <v>242</v>
      </c>
      <c r="B70" t="s">
        <v>238</v>
      </c>
    </row>
    <row r="71" spans="1:2" x14ac:dyDescent="0.15">
      <c r="A71" t="s">
        <v>243</v>
      </c>
      <c r="B71" t="s">
        <v>238</v>
      </c>
    </row>
    <row r="72" spans="1:2" x14ac:dyDescent="0.15">
      <c r="A72" t="s">
        <v>244</v>
      </c>
      <c r="B72" t="s">
        <v>238</v>
      </c>
    </row>
    <row r="73" spans="1:2" x14ac:dyDescent="0.15">
      <c r="A73" t="s">
        <v>245</v>
      </c>
      <c r="B73" t="s">
        <v>238</v>
      </c>
    </row>
    <row r="74" spans="1:2" x14ac:dyDescent="0.15">
      <c r="A74" t="s">
        <v>246</v>
      </c>
      <c r="B74" t="s">
        <v>238</v>
      </c>
    </row>
    <row r="75" spans="1:2" x14ac:dyDescent="0.15">
      <c r="A75" t="s">
        <v>247</v>
      </c>
      <c r="B75" t="s">
        <v>238</v>
      </c>
    </row>
    <row r="76" spans="1:2" x14ac:dyDescent="0.15">
      <c r="A76" t="s">
        <v>248</v>
      </c>
      <c r="B76" t="s">
        <v>238</v>
      </c>
    </row>
    <row r="77" spans="1:2" x14ac:dyDescent="0.15">
      <c r="A77" t="s">
        <v>249</v>
      </c>
      <c r="B77" t="s">
        <v>238</v>
      </c>
    </row>
    <row r="78" spans="1:2" x14ac:dyDescent="0.15">
      <c r="A78" t="s">
        <v>250</v>
      </c>
      <c r="B78" t="s">
        <v>238</v>
      </c>
    </row>
    <row r="79" spans="1:2" x14ac:dyDescent="0.15">
      <c r="A79" t="s">
        <v>251</v>
      </c>
      <c r="B79" t="s">
        <v>238</v>
      </c>
    </row>
    <row r="80" spans="1:2" x14ac:dyDescent="0.15">
      <c r="A80" t="s">
        <v>252</v>
      </c>
      <c r="B80" t="s">
        <v>238</v>
      </c>
    </row>
    <row r="81" spans="1:2" x14ac:dyDescent="0.15">
      <c r="A81" t="s">
        <v>253</v>
      </c>
      <c r="B81" t="s">
        <v>238</v>
      </c>
    </row>
    <row r="82" spans="1:2" x14ac:dyDescent="0.15">
      <c r="A82" t="s">
        <v>254</v>
      </c>
      <c r="B82" t="s">
        <v>238</v>
      </c>
    </row>
    <row r="83" spans="1:2" x14ac:dyDescent="0.15">
      <c r="A83" t="s">
        <v>255</v>
      </c>
      <c r="B83" t="s">
        <v>238</v>
      </c>
    </row>
    <row r="84" spans="1:2" x14ac:dyDescent="0.15">
      <c r="A84" t="s">
        <v>256</v>
      </c>
      <c r="B84" t="s">
        <v>238</v>
      </c>
    </row>
    <row r="85" spans="1:2" x14ac:dyDescent="0.15">
      <c r="A85" t="s">
        <v>257</v>
      </c>
      <c r="B85" t="s">
        <v>238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2022-01-20T04:02:05Z</cp:lastPrinted>
  <dcterms:created xsi:type="dcterms:W3CDTF">2021-12-03T06:36:53Z</dcterms:created>
  <dcterms:modified xsi:type="dcterms:W3CDTF">2022-01-24T07:38:58Z</dcterms:modified>
  <cp:category/>
</cp:coreProperties>
</file>