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0446_医務課\02\県立病院担当\R3 病院担当\★ 調査・照会\01財政課照会\220105 （１／２１〆）公営企業に係る経営比較分析表（令和２年度決算）の分析等について\"/>
    </mc:Choice>
  </mc:AlternateContent>
  <workbookProtection workbookAlgorithmName="SHA-512" workbookHashValue="nQENSvTmTHOpye5GrK/MslnDrJghMylN11Uu5TXrOO46azrY3kdVihgQUIoOp2eg0DJ8cgnP29XRRJcPUDRRpQ==" workbookSaltValue="kXGrh987PQa27HRbKDToGQ==" workbookSpinCount="100000" lockStructure="1"/>
  <bookViews>
    <workbookView xWindow="0" yWindow="0" windowWidth="24000" windowHeight="9600" tabRatio="4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HM78" i="4"/>
  <c r="FL54" i="4"/>
  <c r="BX32" i="4"/>
  <c r="CS78" i="4"/>
  <c r="BX54" i="4"/>
  <c r="MN54" i="4"/>
  <c r="MN32" i="4"/>
  <c r="MH78" i="4"/>
  <c r="IZ54" i="4"/>
  <c r="FL32" i="4"/>
  <c r="C11" i="5"/>
  <c r="D11" i="5"/>
  <c r="E11" i="5"/>
  <c r="B11" i="5"/>
  <c r="DS32" i="4" l="1"/>
  <c r="AN78" i="4"/>
  <c r="AE54" i="4"/>
  <c r="AE32" i="4"/>
  <c r="KU54" i="4"/>
  <c r="KU32" i="4"/>
  <c r="KC78" i="4"/>
  <c r="HG54" i="4"/>
  <c r="HG32" i="4"/>
  <c r="FH78" i="4"/>
  <c r="DS54" i="4"/>
  <c r="LO78" i="4"/>
  <c r="IK54" i="4"/>
  <c r="IK32" i="4"/>
  <c r="GT78" i="4"/>
  <c r="EW54" i="4"/>
  <c r="EW32" i="4"/>
  <c r="BZ78" i="4"/>
  <c r="BI54" i="4"/>
  <c r="BI32" i="4"/>
  <c r="LY54" i="4"/>
  <c r="LY32" i="4"/>
  <c r="JJ78" i="4"/>
  <c r="GR54" i="4"/>
  <c r="DD32" i="4"/>
  <c r="EO78" i="4"/>
  <c r="DD54" i="4"/>
  <c r="U78" i="4"/>
  <c r="P54" i="4"/>
  <c r="KF54" i="4"/>
  <c r="KF32" i="4"/>
  <c r="GR32" i="4"/>
  <c r="P32" i="4"/>
  <c r="AT54" i="4"/>
  <c r="HV32" i="4"/>
  <c r="LJ54" i="4"/>
  <c r="LJ32" i="4"/>
  <c r="KV78" i="4"/>
  <c r="HV54" i="4"/>
  <c r="GA78" i="4"/>
  <c r="EH54" i="4"/>
  <c r="EH32" i="4"/>
  <c r="BG78" i="4"/>
  <c r="AT32" i="4"/>
</calcChain>
</file>

<file path=xl/sharedStrings.xml><?xml version="1.0" encoding="utf-8"?>
<sst xmlns="http://schemas.openxmlformats.org/spreadsheetml/2006/main" count="324" uniqueCount="185">
  <si>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</si>
  <si>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</si>
  <si>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</si>
  <si>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</si>
  <si>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</si>
  <si>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</si>
  <si>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</si>
  <si>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</si>
  <si>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</si>
  <si>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</si>
  <si>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</si>
  <si>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</si>
  <si>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</si>
  <si>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</si>
  <si>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</si>
  <si>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</si>
  <si>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</si>
  <si>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</si>
  <si>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</si>
  <si>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</si>
  <si>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</si>
  <si>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</si>
  <si>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</si>
  <si>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</si>
  <si>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</si>
  <si>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</si>
  <si>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</si>
  <si>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</si>
  <si>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</si>
  <si>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</si>
  <si>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</si>
  <si>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</si>
  <si>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</si>
  <si>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</si>
  <si>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</si>
  <si>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</si>
  <si>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</si>
  <si>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</si>
  <si>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</si>
  <si>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</si>
  <si>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</si>
  <si>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</si>
  <si>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</si>
  <si>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</si>
  <si>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</si>
  <si>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</si>
  <si>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</si>
  <si>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</si>
  <si>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</si>
  <si>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</si>
  <si>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</si>
  <si>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</si>
  <si>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</si>
  <si>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</si>
  <si>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</si>
  <si>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</si>
  <si>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</si>
  <si>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</si>
  <si>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</si>
  <si>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</si>
  <si>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</si>
  <si>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</si>
  <si>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</si>
  <si>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</si>
  <si>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</si>
  <si>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</si>
  <si>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</si>
  <si>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</si>
  <si>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</si>
  <si>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</si>
  <si>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</si>
  <si>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</si>
  <si>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</si>
  <si>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</si>
  <si>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</si>
  <si>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</si>
  <si>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</si>
  <si>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</si>
  <si>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</si>
  <si>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</si>
  <si>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</si>
  <si>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</si>
  <si>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</si>
  <si>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</si>
  <si>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</si>
  <si>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</si>
  <si>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</si>
  <si>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</si>
  <si>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</si>
  <si>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</si>
  <si>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</si>
  <si>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</si>
  <si>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</si>
  <si>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</si>
  <si>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</si>
  <si>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</si>
  <si>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</si>
  <si>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</si>
  <si>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</si>
  <si>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</si>
  <si>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</si>
  <si>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</si>
  <si>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</si>
  <si>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</si>
  <si>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</si>
  <si>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</si>
  <si>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</si>
  <si>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</si>
  <si>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</si>
  <si>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</si>
  <si>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</si>
  <si>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</si>
  <si>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</si>
  <si>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</si>
  <si>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</si>
  <si>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</si>
  <si>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</si>
  <si>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</si>
  <si>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</si>
  <si>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</si>
  <si>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</si>
  <si>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</si>
  <si>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</si>
  <si>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</si>
  <si>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</si>
  <si>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</si>
  <si>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</si>
  <si>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</si>
  <si>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</si>
  <si>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</si>
  <si>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</si>
  <si>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</si>
  <si>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</si>
  <si>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</si>
  <si>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</si>
  <si>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</si>
  <si>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</si>
  <si>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</si>
  <si>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</si>
  <si>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</si>
  <si>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</si>
  <si>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</si>
  <si>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</si>
  <si>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</si>
  <si>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</si>
  <si>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</si>
  <si>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</si>
  <si>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</si>
  <si>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</si>
  <si>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</si>
  <si>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</si>
  <si>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</si>
  <si>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</si>
  <si>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</si>
  <si>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</si>
  <si>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当該値(N-1)</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</si>
  <si>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</si>
  <si>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</si>
  <si>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</si>
  <si>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</si>
  <si>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</si>
  <si>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</si>
  <si>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</si>
  <si>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地方独立行政法人山梨県立病院機構</t>
  </si>
  <si>
    <t>県立中央病院</t>
  </si>
  <si>
    <t>地方独立行政法人</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</si>
  <si>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</si>
  <si>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</si>
  <si>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</si>
  <si>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</si>
  <si>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</si>
  <si>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</si>
  <si>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</si>
  <si>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</si>
  <si>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</si>
  <si>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</si>
  <si>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</si>
  <si>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</si>
  <si>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</si>
  <si>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</si>
  <si>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</si>
  <si>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病床利用率は類似病院平均値を下回っており、施設に見合う診療収入を得る取組について検討の余地がある。
　職員給与費対医業収益比率は類似病院平均値を下回っており、職員配置に見合う診療収入が得られていると考えられる。
　入院患者1人1日当たり収益及び外来患者1人1日当たり収益は類似病院平均値を上回っており、収益が適切に確保されていると考えられる。
　材料費対医業収益比率は類似病院平均値を上回っており、医薬品や医療材料の価格を抑える取組について検討の余地がある。</t>
    <rPh sb="41" eb="43">
      <t>ケントウ</t>
    </rPh>
    <rPh sb="44" eb="46">
      <t>ヨチ</t>
    </rPh>
    <phoneticPr fontId="5"/>
  </si>
  <si>
    <t xml:space="preserve"> 有形固定資産減価償却率は類似病院平均値を下回っており、また、器械備品減価償却率はほぼ平均であるため、老朽化が際立って進行している状況ではないと考えられる。ただ、ともに増加傾向にあり、引き続き計画的な更新等を検討していく必要がある。
　1床当たり有形固定資産は類似病院平均値を上回っており、建設投資の規模が病床数に見合わず過大となっているおそれがある。</t>
    <rPh sb="43" eb="45">
      <t>ヘイキン</t>
    </rPh>
    <phoneticPr fontId="5"/>
  </si>
  <si>
    <t>　経常収支比率及び医業収支比率は類似病院平均値を上回っており、医業活動は順調である。
　全体として経営の健全性・効率性は保たれている。
　老朽化は際立って進行している状況ではないが、引き続き計画的な更新等を検討していく必要がある。</t>
    <phoneticPr fontId="5"/>
  </si>
  <si>
    <t>　山梨県における高度急性期医療の基幹病院として、ドクターヘリの運航、高度救命救急センター、周産期母子医療センター、新型コロナウイルス感染症の重症患者を受け入れる重点医療機関の機能を担っている。また、通院加療がんセンター及びゲノム解析センターを運用する他、被災地や新型コロナウイルス感染症クラスター発生施設に速やかに災害医療チーム（DMAT）を派遣する体制を整え、県がん診療拠点病院、難病医療拠点病院、基幹災害拠点病院などの指定医療機関として、公的医療機関でなければ対応困難な高度・特殊・先駆的な医療を提供し、県民の健康確保・増進の役割を担っている。</t>
    <rPh sb="34" eb="36">
      <t>コウド</t>
    </rPh>
    <rPh sb="57" eb="59">
      <t>シンガタ</t>
    </rPh>
    <rPh sb="66" eb="69">
      <t>カンセンショウ</t>
    </rPh>
    <rPh sb="70" eb="72">
      <t>ジュウショウ</t>
    </rPh>
    <rPh sb="72" eb="74">
      <t>カンジャ</t>
    </rPh>
    <rPh sb="75" eb="76">
      <t>ウ</t>
    </rPh>
    <rPh sb="77" eb="78">
      <t>イ</t>
    </rPh>
    <rPh sb="80" eb="82">
      <t>ジュウテン</t>
    </rPh>
    <rPh sb="82" eb="84">
      <t>イリョウ</t>
    </rPh>
    <rPh sb="84" eb="86">
      <t>キカン</t>
    </rPh>
    <rPh sb="121" eb="123">
      <t>ウンヨウ</t>
    </rPh>
    <rPh sb="125" eb="126">
      <t>ホカ</t>
    </rPh>
    <rPh sb="131" eb="133">
      <t>シンガタ</t>
    </rPh>
    <rPh sb="140" eb="143">
      <t>カンセンショウ</t>
    </rPh>
    <rPh sb="148" eb="150">
      <t>ハッセイ</t>
    </rPh>
    <rPh sb="150" eb="152">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</si>
</sst>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75.900000000000006</c:v>
                </c:pt>
                <c:pt idx="1">
                  <c:v>76.900000000000006</c:v>
                </c:pt>
                <c:pt idx="2">
                  <c:v>76.099999999999994</c:v>
                </c:pt>
                <c:pt idx="3">
                  <c:v>76.3</c:v>
                </c:pt>
                <c:pt idx="4">
                  <c:v>68.3</c:v>
                </c:pt>
              </c:numCache>
            </c:numRef>
          </c:val>
          <c:extLst>
            <c:ext xmlns:c16="http://schemas.microsoft.com/office/drawing/2014/chart" uri="{C3380CC4-5D6E-409C-BE32-E72D297353CC}">
              <c16:uniqueId val="{00000000-FCD9-464E-A9CE-C4A6FFDDB8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FCD9-464E-A9CE-C4A6FFDDB8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23576</c:v>
                </c:pt>
                <c:pt idx="1">
                  <c:v>25505</c:v>
                </c:pt>
                <c:pt idx="2">
                  <c:v>25534</c:v>
                </c:pt>
                <c:pt idx="3">
                  <c:v>28241</c:v>
                </c:pt>
                <c:pt idx="4">
                  <c:v>30158</c:v>
                </c:pt>
              </c:numCache>
            </c:numRef>
          </c:val>
          <c:extLst>
            <c:ext xmlns:c16="http://schemas.microsoft.com/office/drawing/2014/chart" uri="{C3380CC4-5D6E-409C-BE32-E72D297353CC}">
              <c16:uniqueId val="{00000000-9D05-4DD9-8046-9738AFB807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9D05-4DD9-8046-9738AFB8072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69073</c:v>
                </c:pt>
                <c:pt idx="1">
                  <c:v>69333</c:v>
                </c:pt>
                <c:pt idx="2">
                  <c:v>71876</c:v>
                </c:pt>
                <c:pt idx="3">
                  <c:v>74531</c:v>
                </c:pt>
                <c:pt idx="4">
                  <c:v>83943</c:v>
                </c:pt>
              </c:numCache>
            </c:numRef>
          </c:val>
          <c:extLst>
            <c:ext xmlns:c16="http://schemas.microsoft.com/office/drawing/2014/chart" uri="{C3380CC4-5D6E-409C-BE32-E72D297353CC}">
              <c16:uniqueId val="{00000000-6AC5-49A9-9C58-BE408F6EB2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6AC5-49A9-9C58-BE408F6EB2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21-4D51-B1D0-3493B566E9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6221-4D51-B1D0-3493B566E9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97.1</c:v>
                </c:pt>
                <c:pt idx="1">
                  <c:v>98.3</c:v>
                </c:pt>
                <c:pt idx="2">
                  <c:v>97.8</c:v>
                </c:pt>
                <c:pt idx="3">
                  <c:v>98.1</c:v>
                </c:pt>
                <c:pt idx="4">
                  <c:v>97</c:v>
                </c:pt>
              </c:numCache>
            </c:numRef>
          </c:val>
          <c:extLst>
            <c:ext xmlns:c16="http://schemas.microsoft.com/office/drawing/2014/chart" uri="{C3380CC4-5D6E-409C-BE32-E72D297353CC}">
              <c16:uniqueId val="{00000000-4B19-4BD9-A88C-CEB21D70A0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4B19-4BD9-A88C-CEB21D70A0D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107.5</c:v>
                </c:pt>
                <c:pt idx="1">
                  <c:v>108.6</c:v>
                </c:pt>
                <c:pt idx="2">
                  <c:v>107.4</c:v>
                </c:pt>
                <c:pt idx="3">
                  <c:v>105.4</c:v>
                </c:pt>
                <c:pt idx="4">
                  <c:v>107.1</c:v>
                </c:pt>
              </c:numCache>
            </c:numRef>
          </c:val>
          <c:extLst>
            <c:ext xmlns:c16="http://schemas.microsoft.com/office/drawing/2014/chart" uri="{C3380CC4-5D6E-409C-BE32-E72D297353CC}">
              <c16:uniqueId val="{00000000-D8E0-44BA-B3F7-5E668A98798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D8E0-44BA-B3F7-5E668A98798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40.9</c:v>
                </c:pt>
                <c:pt idx="1">
                  <c:v>44.5</c:v>
                </c:pt>
                <c:pt idx="2">
                  <c:v>48</c:v>
                </c:pt>
                <c:pt idx="3">
                  <c:v>50.4</c:v>
                </c:pt>
                <c:pt idx="4">
                  <c:v>53.5</c:v>
                </c:pt>
              </c:numCache>
            </c:numRef>
          </c:val>
          <c:extLst>
            <c:ext xmlns:c16="http://schemas.microsoft.com/office/drawing/2014/chart" uri="{C3380CC4-5D6E-409C-BE32-E72D297353CC}">
              <c16:uniqueId val="{00000000-2028-45A5-AAB1-48C871018B6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2028-45A5-AAB1-48C871018B6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57.2</c:v>
                </c:pt>
                <c:pt idx="1">
                  <c:v>63.6</c:v>
                </c:pt>
                <c:pt idx="2">
                  <c:v>68.8</c:v>
                </c:pt>
                <c:pt idx="3">
                  <c:v>69.099999999999994</c:v>
                </c:pt>
                <c:pt idx="4">
                  <c:v>72.8</c:v>
                </c:pt>
              </c:numCache>
            </c:numRef>
          </c:val>
          <c:extLst>
            <c:ext xmlns:c16="http://schemas.microsoft.com/office/drawing/2014/chart" uri="{C3380CC4-5D6E-409C-BE32-E72D297353CC}">
              <c16:uniqueId val="{00000000-3463-4448-B4C0-BB5BDBCAD31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3463-4448-B4C0-BB5BDBCAD31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56588535</c:v>
                </c:pt>
                <c:pt idx="1">
                  <c:v>57591709</c:v>
                </c:pt>
                <c:pt idx="2">
                  <c:v>59495398</c:v>
                </c:pt>
                <c:pt idx="3">
                  <c:v>60701146</c:v>
                </c:pt>
                <c:pt idx="4">
                  <c:v>61262148</c:v>
                </c:pt>
              </c:numCache>
            </c:numRef>
          </c:val>
          <c:extLst>
            <c:ext xmlns:c16="http://schemas.microsoft.com/office/drawing/2014/chart" uri="{C3380CC4-5D6E-409C-BE32-E72D297353CC}">
              <c16:uniqueId val="{00000000-9CFA-497C-BAD0-97F9F5D7DC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9CFA-497C-BAD0-97F9F5D7DC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30.1</c:v>
                </c:pt>
                <c:pt idx="1">
                  <c:v>30.7</c:v>
                </c:pt>
                <c:pt idx="2">
                  <c:v>31.6</c:v>
                </c:pt>
                <c:pt idx="3">
                  <c:v>33.4</c:v>
                </c:pt>
                <c:pt idx="4">
                  <c:v>33</c:v>
                </c:pt>
              </c:numCache>
            </c:numRef>
          </c:val>
          <c:extLst>
            <c:ext xmlns:c16="http://schemas.microsoft.com/office/drawing/2014/chart" uri="{C3380CC4-5D6E-409C-BE32-E72D297353CC}">
              <c16:uniqueId val="{00000000-1362-4CD3-9A63-A34AC26A64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1362-4CD3-9A63-A34AC26A64C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36.700000000000003</c:v>
                </c:pt>
                <c:pt idx="1">
                  <c:v>36.9</c:v>
                </c:pt>
                <c:pt idx="2">
                  <c:v>37.6</c:v>
                </c:pt>
                <c:pt idx="3">
                  <c:v>38.200000000000003</c:v>
                </c:pt>
                <c:pt idx="4">
                  <c:v>38.200000000000003</c:v>
                </c:pt>
              </c:numCache>
            </c:numRef>
          </c:val>
          <c:extLst>
            <c:ext xmlns:c16="http://schemas.microsoft.com/office/drawing/2014/chart" uri="{C3380CC4-5D6E-409C-BE32-E72D297353CC}">
              <c16:uniqueId val="{00000000-66B8-4B2B-887D-0BF960CB29F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66B8-4B2B-887D-0BF960CB29F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H1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山梨県地方独立行政法人山梨県立病院機構　県立中央病院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39" t="s">
        <v>2</v>
      </c>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1"/>
      <c r="CN7" s="139" t="s">
        <v>3</v>
      </c>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1"/>
      <c r="EG7" s="139" t="s">
        <v>4</v>
      </c>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0"/>
      <c r="FX7" s="140"/>
      <c r="FY7" s="141"/>
      <c r="FZ7" s="139" t="s">
        <v>5</v>
      </c>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1"/>
      <c r="ID7" s="139" t="s">
        <v>6</v>
      </c>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1"/>
      <c r="JW7" s="139" t="s">
        <v>7</v>
      </c>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1"/>
      <c r="LP7" s="139" t="s">
        <v>8</v>
      </c>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141"/>
      <c r="NI7" s="3"/>
      <c r="NJ7" s="6" t="s">
        <v>9</v>
      </c>
      <c r="NK7" s="7"/>
      <c r="NL7" s="7"/>
      <c r="NM7" s="7"/>
      <c r="NN7" s="7"/>
      <c r="NO7" s="7"/>
      <c r="NP7" s="7"/>
      <c r="NQ7" s="7"/>
      <c r="NR7" s="7"/>
      <c r="NS7" s="7"/>
      <c r="NT7" s="7"/>
      <c r="NU7" s="7"/>
      <c r="NV7" s="7"/>
      <c r="NW7" s="8"/>
      <c r="NX7" s="3"/>
    </row>
    <row r="8" spans="1:388" ht="18.75" customHeight="1">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622</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16</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44" t="s">
        <v>10</v>
      </c>
      <c r="NK8" s="145"/>
      <c r="NL8" s="9" t="s">
        <v>11</v>
      </c>
      <c r="NM8" s="10"/>
      <c r="NN8" s="10"/>
      <c r="NO8" s="10"/>
      <c r="NP8" s="10"/>
      <c r="NQ8" s="10"/>
      <c r="NR8" s="10"/>
      <c r="NS8" s="10"/>
      <c r="NT8" s="10"/>
      <c r="NU8" s="10"/>
      <c r="NV8" s="10"/>
      <c r="NW8" s="11"/>
      <c r="NX8" s="3"/>
    </row>
    <row r="9" spans="1:388" ht="18.75" customHeight="1">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39" t="s">
        <v>13</v>
      </c>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1"/>
      <c r="CN9" s="139" t="s">
        <v>14</v>
      </c>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1"/>
      <c r="EG9" s="139" t="s">
        <v>15</v>
      </c>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1"/>
      <c r="FZ9" s="139" t="s">
        <v>16</v>
      </c>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1"/>
      <c r="ID9" s="139" t="s">
        <v>17</v>
      </c>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1"/>
      <c r="JW9" s="139" t="s">
        <v>18</v>
      </c>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1"/>
      <c r="LP9" s="139" t="s">
        <v>19</v>
      </c>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141"/>
      <c r="NI9" s="3"/>
      <c r="NJ9" s="146" t="s">
        <v>20</v>
      </c>
      <c r="NK9" s="147"/>
      <c r="NL9" s="12" t="s">
        <v>21</v>
      </c>
      <c r="NM9" s="13"/>
      <c r="NN9" s="13"/>
      <c r="NO9" s="13"/>
      <c r="NP9" s="13"/>
      <c r="NQ9" s="13"/>
      <c r="NR9" s="13"/>
      <c r="NS9" s="13"/>
      <c r="NT9" s="13"/>
      <c r="NU9" s="14"/>
      <c r="NV9" s="14"/>
      <c r="NW9" s="15"/>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35</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f>データ!AC6</f>
        <v>4</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2</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644</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2" t="s">
        <v>22</v>
      </c>
      <c r="NK10" s="143"/>
      <c r="NL10" s="16" t="s">
        <v>23</v>
      </c>
      <c r="NM10" s="17"/>
      <c r="NN10" s="17"/>
      <c r="NO10" s="17"/>
      <c r="NP10" s="17"/>
      <c r="NQ10" s="17"/>
      <c r="NR10" s="17"/>
      <c r="NS10" s="17"/>
      <c r="NT10" s="17"/>
      <c r="NU10" s="17"/>
      <c r="NV10" s="17"/>
      <c r="NW10" s="18"/>
      <c r="NX10" s="3"/>
    </row>
    <row r="11" spans="1:388" ht="18.75" customHeight="1">
      <c r="A11" s="2"/>
      <c r="B11" s="139" t="s">
        <v>24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1"/>
      <c r="AU11" s="139" t="s">
        <v>25</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1"/>
      <c r="CN11" s="139" t="s">
        <v>26</v>
      </c>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1"/>
      <c r="EG11" s="139" t="s">
        <v>27</v>
      </c>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1"/>
      <c r="FZ11" s="139" t="s">
        <v>28</v>
      </c>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1"/>
      <c r="ID11" s="139" t="s">
        <v>29</v>
      </c>
      <c r="IE11" s="140"/>
      <c r="IF11" s="140"/>
      <c r="IG11" s="140"/>
      <c r="IH11" s="140"/>
      <c r="II11" s="140"/>
      <c r="IJ11" s="140"/>
      <c r="IK11" s="140"/>
      <c r="IL11" s="140"/>
      <c r="IM11" s="140"/>
      <c r="IN11" s="140"/>
      <c r="IO11" s="140"/>
      <c r="IP11" s="140"/>
      <c r="IQ11" s="140"/>
      <c r="IR11" s="140"/>
      <c r="IS11" s="140"/>
      <c r="IT11" s="140"/>
      <c r="IU11" s="140"/>
      <c r="IV11" s="140"/>
      <c r="IW11" s="140"/>
      <c r="IX11" s="140"/>
      <c r="IY11" s="140"/>
      <c r="IZ11" s="140"/>
      <c r="JA11" s="140"/>
      <c r="JB11" s="140"/>
      <c r="JC11" s="140"/>
      <c r="JD11" s="140"/>
      <c r="JE11" s="140"/>
      <c r="JF11" s="140"/>
      <c r="JG11" s="140"/>
      <c r="JH11" s="140"/>
      <c r="JI11" s="140"/>
      <c r="JJ11" s="140"/>
      <c r="JK11" s="140"/>
      <c r="JL11" s="140"/>
      <c r="JM11" s="140"/>
      <c r="JN11" s="140"/>
      <c r="JO11" s="140"/>
      <c r="JP11" s="140"/>
      <c r="JQ11" s="140"/>
      <c r="JR11" s="140"/>
      <c r="JS11" s="140"/>
      <c r="JT11" s="140"/>
      <c r="JU11" s="140"/>
      <c r="JV11" s="141"/>
      <c r="JW11" s="139" t="s">
        <v>30</v>
      </c>
      <c r="JX11" s="140"/>
      <c r="JY11" s="140"/>
      <c r="JZ11" s="140"/>
      <c r="KA11" s="140"/>
      <c r="KB11" s="140"/>
      <c r="KC11" s="140"/>
      <c r="KD11" s="140"/>
      <c r="KE11" s="140"/>
      <c r="KF11" s="140"/>
      <c r="KG11" s="140"/>
      <c r="KH11" s="140"/>
      <c r="KI11" s="140"/>
      <c r="KJ11" s="140"/>
      <c r="KK11" s="140"/>
      <c r="KL11" s="140"/>
      <c r="KM11" s="140"/>
      <c r="KN11" s="140"/>
      <c r="KO11" s="140"/>
      <c r="KP11" s="140"/>
      <c r="KQ11" s="140"/>
      <c r="KR11" s="140"/>
      <c r="KS11" s="140"/>
      <c r="KT11" s="140"/>
      <c r="KU11" s="140"/>
      <c r="KV11" s="140"/>
      <c r="KW11" s="140"/>
      <c r="KX11" s="140"/>
      <c r="KY11" s="140"/>
      <c r="KZ11" s="140"/>
      <c r="LA11" s="140"/>
      <c r="LB11" s="140"/>
      <c r="LC11" s="140"/>
      <c r="LD11" s="140"/>
      <c r="LE11" s="140"/>
      <c r="LF11" s="140"/>
      <c r="LG11" s="140"/>
      <c r="LH11" s="140"/>
      <c r="LI11" s="140"/>
      <c r="LJ11" s="140"/>
      <c r="LK11" s="140"/>
      <c r="LL11" s="140"/>
      <c r="LM11" s="140"/>
      <c r="LN11" s="140"/>
      <c r="LO11" s="141"/>
      <c r="LP11" s="139" t="s">
        <v>31</v>
      </c>
      <c r="LQ11" s="140"/>
      <c r="LR11" s="140"/>
      <c r="LS11" s="140"/>
      <c r="LT11" s="140"/>
      <c r="LU11" s="140"/>
      <c r="LV11" s="140"/>
      <c r="LW11" s="140"/>
      <c r="LX11" s="140"/>
      <c r="LY11" s="140"/>
      <c r="LZ11" s="140"/>
      <c r="MA11" s="140"/>
      <c r="MB11" s="140"/>
      <c r="MC11" s="140"/>
      <c r="MD11" s="140"/>
      <c r="ME11" s="140"/>
      <c r="MF11" s="140"/>
      <c r="MG11" s="140"/>
      <c r="MH11" s="140"/>
      <c r="MI11" s="140"/>
      <c r="MJ11" s="140"/>
      <c r="MK11" s="140"/>
      <c r="ML11" s="140"/>
      <c r="MM11" s="140"/>
      <c r="MN11" s="140"/>
      <c r="MO11" s="140"/>
      <c r="MP11" s="140"/>
      <c r="MQ11" s="140"/>
      <c r="MR11" s="140"/>
      <c r="MS11" s="140"/>
      <c r="MT11" s="140"/>
      <c r="MU11" s="140"/>
      <c r="MV11" s="140"/>
      <c r="MW11" s="140"/>
      <c r="MX11" s="140"/>
      <c r="MY11" s="140"/>
      <c r="MZ11" s="140"/>
      <c r="NA11" s="140"/>
      <c r="NB11" s="140"/>
      <c r="NC11" s="140"/>
      <c r="ND11" s="140"/>
      <c r="NE11" s="140"/>
      <c r="NF11" s="140"/>
      <c r="NG11" s="140"/>
      <c r="NH11" s="141"/>
      <c r="NI11" s="19"/>
      <c r="NJ11" s="3"/>
      <c r="NK11" s="3"/>
      <c r="NL11" s="3"/>
      <c r="NM11" s="3"/>
      <c r="NN11" s="3"/>
      <c r="NO11" s="3"/>
      <c r="NP11" s="3"/>
      <c r="NQ11" s="3"/>
      <c r="NR11" s="3"/>
      <c r="NS11" s="3"/>
      <c r="NT11" s="3"/>
      <c r="NU11" s="3"/>
      <c r="NV11" s="3"/>
      <c r="NW11" s="3"/>
      <c r="NX11" s="3"/>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56204</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577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577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19"/>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19"/>
      <c r="NJ13" s="20"/>
      <c r="NK13" s="20"/>
      <c r="NL13" s="20"/>
      <c r="NM13" s="20"/>
      <c r="NN13" s="20"/>
      <c r="NO13" s="20"/>
      <c r="NP13" s="20"/>
      <c r="NQ13" s="20"/>
      <c r="NR13" s="20"/>
      <c r="NS13" s="20"/>
      <c r="NT13" s="20"/>
      <c r="NU13" s="20"/>
      <c r="NV13" s="20"/>
      <c r="NW13" s="20"/>
      <c r="NX13" s="20"/>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19"/>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9"/>
      <c r="NK15" s="129"/>
      <c r="NL15" s="129"/>
      <c r="NM15" s="129"/>
      <c r="NN15" s="129"/>
      <c r="NO15" s="129"/>
      <c r="NP15" s="129"/>
      <c r="NQ15" s="129"/>
      <c r="NR15" s="129"/>
      <c r="NS15" s="129"/>
      <c r="NT15" s="129"/>
      <c r="NU15" s="129"/>
      <c r="NV15" s="129"/>
      <c r="NW15" s="129"/>
      <c r="NX15" s="129"/>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3"/>
      <c r="NK17" s="134"/>
      <c r="NL17" s="134"/>
      <c r="NM17" s="134"/>
      <c r="NN17" s="135"/>
      <c r="NO17" s="133"/>
      <c r="NP17" s="134"/>
      <c r="NQ17" s="134"/>
      <c r="NR17" s="134"/>
      <c r="NS17" s="135"/>
      <c r="NT17" s="133"/>
      <c r="NU17" s="134"/>
      <c r="NV17" s="134"/>
      <c r="NW17" s="134"/>
      <c r="NX17" s="135"/>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t="s">
        <v>39</v>
      </c>
      <c r="NK18" s="122"/>
      <c r="NL18" s="122"/>
      <c r="NM18" s="117" t="s">
        <v>40</v>
      </c>
      <c r="NN18" s="118"/>
      <c r="NO18" s="121" t="s">
        <v>68</v>
      </c>
      <c r="NP18" s="122"/>
      <c r="NQ18" s="122"/>
      <c r="NR18" s="117" t="s">
        <v>40</v>
      </c>
      <c r="NS18" s="118"/>
      <c r="NT18" s="121" t="s">
        <v>39</v>
      </c>
      <c r="NU18" s="122"/>
      <c r="NV18" s="122"/>
      <c r="NW18" s="117" t="s">
        <v>40</v>
      </c>
      <c r="NX18" s="118"/>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3"/>
      <c r="NK19" s="124"/>
      <c r="NL19" s="124"/>
      <c r="NM19" s="119"/>
      <c r="NN19" s="120"/>
      <c r="NO19" s="123"/>
      <c r="NP19" s="124"/>
      <c r="NQ19" s="124"/>
      <c r="NR19" s="119"/>
      <c r="NS19" s="120"/>
      <c r="NT19" s="123"/>
      <c r="NU19" s="124"/>
      <c r="NV19" s="124"/>
      <c r="NW19" s="119"/>
      <c r="NX19" s="120"/>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184</v>
      </c>
      <c r="NK22" s="159"/>
      <c r="NL22" s="159"/>
      <c r="NM22" s="159"/>
      <c r="NN22" s="159"/>
      <c r="NO22" s="159"/>
      <c r="NP22" s="159"/>
      <c r="NQ22" s="159"/>
      <c r="NR22" s="159"/>
      <c r="NS22" s="159"/>
      <c r="NT22" s="159"/>
      <c r="NU22" s="159"/>
      <c r="NV22" s="159"/>
      <c r="NW22" s="159"/>
      <c r="NX22" s="160"/>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1"/>
      <c r="NK23" s="162"/>
      <c r="NL23" s="162"/>
      <c r="NM23" s="162"/>
      <c r="NN23" s="162"/>
      <c r="NO23" s="162"/>
      <c r="NP23" s="162"/>
      <c r="NQ23" s="162"/>
      <c r="NR23" s="162"/>
      <c r="NS23" s="162"/>
      <c r="NT23" s="162"/>
      <c r="NU23" s="162"/>
      <c r="NV23" s="162"/>
      <c r="NW23" s="162"/>
      <c r="NX23" s="16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1"/>
      <c r="NK24" s="162"/>
      <c r="NL24" s="162"/>
      <c r="NM24" s="162"/>
      <c r="NN24" s="162"/>
      <c r="NO24" s="162"/>
      <c r="NP24" s="162"/>
      <c r="NQ24" s="162"/>
      <c r="NR24" s="162"/>
      <c r="NS24" s="162"/>
      <c r="NT24" s="162"/>
      <c r="NU24" s="162"/>
      <c r="NV24" s="162"/>
      <c r="NW24" s="162"/>
      <c r="NX24" s="16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1"/>
      <c r="NK25" s="162"/>
      <c r="NL25" s="162"/>
      <c r="NM25" s="162"/>
      <c r="NN25" s="162"/>
      <c r="NO25" s="162"/>
      <c r="NP25" s="162"/>
      <c r="NQ25" s="162"/>
      <c r="NR25" s="162"/>
      <c r="NS25" s="162"/>
      <c r="NT25" s="162"/>
      <c r="NU25" s="162"/>
      <c r="NV25" s="162"/>
      <c r="NW25" s="162"/>
      <c r="NX25" s="16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1"/>
      <c r="NK26" s="162"/>
      <c r="NL26" s="162"/>
      <c r="NM26" s="162"/>
      <c r="NN26" s="162"/>
      <c r="NO26" s="162"/>
      <c r="NP26" s="162"/>
      <c r="NQ26" s="162"/>
      <c r="NR26" s="162"/>
      <c r="NS26" s="162"/>
      <c r="NT26" s="162"/>
      <c r="NU26" s="162"/>
      <c r="NV26" s="162"/>
      <c r="NW26" s="162"/>
      <c r="NX26" s="16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1"/>
      <c r="NK27" s="162"/>
      <c r="NL27" s="162"/>
      <c r="NM27" s="162"/>
      <c r="NN27" s="162"/>
      <c r="NO27" s="162"/>
      <c r="NP27" s="162"/>
      <c r="NQ27" s="162"/>
      <c r="NR27" s="162"/>
      <c r="NS27" s="162"/>
      <c r="NT27" s="162"/>
      <c r="NU27" s="162"/>
      <c r="NV27" s="162"/>
      <c r="NW27" s="162"/>
      <c r="NX27" s="16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1"/>
      <c r="NK28" s="162"/>
      <c r="NL28" s="162"/>
      <c r="NM28" s="162"/>
      <c r="NN28" s="162"/>
      <c r="NO28" s="162"/>
      <c r="NP28" s="162"/>
      <c r="NQ28" s="162"/>
      <c r="NR28" s="162"/>
      <c r="NS28" s="162"/>
      <c r="NT28" s="162"/>
      <c r="NU28" s="162"/>
      <c r="NV28" s="162"/>
      <c r="NW28" s="162"/>
      <c r="NX28" s="16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1"/>
      <c r="NK29" s="162"/>
      <c r="NL29" s="162"/>
      <c r="NM29" s="162"/>
      <c r="NN29" s="162"/>
      <c r="NO29" s="162"/>
      <c r="NP29" s="162"/>
      <c r="NQ29" s="162"/>
      <c r="NR29" s="162"/>
      <c r="NS29" s="162"/>
      <c r="NT29" s="162"/>
      <c r="NU29" s="162"/>
      <c r="NV29" s="162"/>
      <c r="NW29" s="162"/>
      <c r="NX29" s="16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1"/>
      <c r="NK30" s="162"/>
      <c r="NL30" s="162"/>
      <c r="NM30" s="162"/>
      <c r="NN30" s="162"/>
      <c r="NO30" s="162"/>
      <c r="NP30" s="162"/>
      <c r="NQ30" s="162"/>
      <c r="NR30" s="162"/>
      <c r="NS30" s="162"/>
      <c r="NT30" s="162"/>
      <c r="NU30" s="162"/>
      <c r="NV30" s="162"/>
      <c r="NW30" s="162"/>
      <c r="NX30" s="16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1"/>
      <c r="NK31" s="162"/>
      <c r="NL31" s="162"/>
      <c r="NM31" s="162"/>
      <c r="NN31" s="162"/>
      <c r="NO31" s="162"/>
      <c r="NP31" s="162"/>
      <c r="NQ31" s="162"/>
      <c r="NR31" s="162"/>
      <c r="NS31" s="162"/>
      <c r="NT31" s="162"/>
      <c r="NU31" s="162"/>
      <c r="NV31" s="162"/>
      <c r="NW31" s="162"/>
      <c r="NX31" s="16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61"/>
      <c r="NK32" s="162"/>
      <c r="NL32" s="162"/>
      <c r="NM32" s="162"/>
      <c r="NN32" s="162"/>
      <c r="NO32" s="162"/>
      <c r="NP32" s="162"/>
      <c r="NQ32" s="162"/>
      <c r="NR32" s="162"/>
      <c r="NS32" s="162"/>
      <c r="NT32" s="162"/>
      <c r="NU32" s="162"/>
      <c r="NV32" s="162"/>
      <c r="NW32" s="162"/>
      <c r="NX32" s="163"/>
      <c r="OC32" s="28" t="s">
        <v>56</v>
      </c>
    </row>
    <row r="33" spans="1:393" ht="13.5" customHeight="1">
      <c r="A33" s="2"/>
      <c r="B33" s="25"/>
      <c r="D33" s="5"/>
      <c r="E33" s="5"/>
      <c r="F33" s="5"/>
      <c r="G33" s="102" t="s">
        <v>57</v>
      </c>
      <c r="H33" s="102"/>
      <c r="I33" s="102"/>
      <c r="J33" s="102"/>
      <c r="K33" s="102"/>
      <c r="L33" s="102"/>
      <c r="M33" s="102"/>
      <c r="N33" s="102"/>
      <c r="O33" s="102"/>
      <c r="P33" s="85">
        <f>データ!AI7</f>
        <v>107.5</v>
      </c>
      <c r="Q33" s="86"/>
      <c r="R33" s="86"/>
      <c r="S33" s="86"/>
      <c r="T33" s="86"/>
      <c r="U33" s="86"/>
      <c r="V33" s="86"/>
      <c r="W33" s="86"/>
      <c r="X33" s="86"/>
      <c r="Y33" s="86"/>
      <c r="Z33" s="86"/>
      <c r="AA33" s="86"/>
      <c r="AB33" s="86"/>
      <c r="AC33" s="86"/>
      <c r="AD33" s="87"/>
      <c r="AE33" s="85">
        <f>データ!AJ7</f>
        <v>108.6</v>
      </c>
      <c r="AF33" s="86"/>
      <c r="AG33" s="86"/>
      <c r="AH33" s="86"/>
      <c r="AI33" s="86"/>
      <c r="AJ33" s="86"/>
      <c r="AK33" s="86"/>
      <c r="AL33" s="86"/>
      <c r="AM33" s="86"/>
      <c r="AN33" s="86"/>
      <c r="AO33" s="86"/>
      <c r="AP33" s="86"/>
      <c r="AQ33" s="86"/>
      <c r="AR33" s="86"/>
      <c r="AS33" s="87"/>
      <c r="AT33" s="85">
        <f>データ!AK7</f>
        <v>107.4</v>
      </c>
      <c r="AU33" s="86"/>
      <c r="AV33" s="86"/>
      <c r="AW33" s="86"/>
      <c r="AX33" s="86"/>
      <c r="AY33" s="86"/>
      <c r="AZ33" s="86"/>
      <c r="BA33" s="86"/>
      <c r="BB33" s="86"/>
      <c r="BC33" s="86"/>
      <c r="BD33" s="86"/>
      <c r="BE33" s="86"/>
      <c r="BF33" s="86"/>
      <c r="BG33" s="86"/>
      <c r="BH33" s="87"/>
      <c r="BI33" s="85">
        <f>データ!AL7</f>
        <v>105.4</v>
      </c>
      <c r="BJ33" s="86"/>
      <c r="BK33" s="86"/>
      <c r="BL33" s="86"/>
      <c r="BM33" s="86"/>
      <c r="BN33" s="86"/>
      <c r="BO33" s="86"/>
      <c r="BP33" s="86"/>
      <c r="BQ33" s="86"/>
      <c r="BR33" s="86"/>
      <c r="BS33" s="86"/>
      <c r="BT33" s="86"/>
      <c r="BU33" s="86"/>
      <c r="BV33" s="86"/>
      <c r="BW33" s="87"/>
      <c r="BX33" s="85">
        <f>データ!AM7</f>
        <v>107.1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97.1</v>
      </c>
      <c r="DE33" s="86"/>
      <c r="DF33" s="86"/>
      <c r="DG33" s="86"/>
      <c r="DH33" s="86"/>
      <c r="DI33" s="86"/>
      <c r="DJ33" s="86"/>
      <c r="DK33" s="86"/>
      <c r="DL33" s="86"/>
      <c r="DM33" s="86"/>
      <c r="DN33" s="86"/>
      <c r="DO33" s="86"/>
      <c r="DP33" s="86"/>
      <c r="DQ33" s="86"/>
      <c r="DR33" s="87"/>
      <c r="DS33" s="85">
        <f>データ!AU7</f>
        <v>98.3</v>
      </c>
      <c r="DT33" s="86"/>
      <c r="DU33" s="86"/>
      <c r="DV33" s="86"/>
      <c r="DW33" s="86"/>
      <c r="DX33" s="86"/>
      <c r="DY33" s="86"/>
      <c r="DZ33" s="86"/>
      <c r="EA33" s="86"/>
      <c r="EB33" s="86"/>
      <c r="EC33" s="86"/>
      <c r="ED33" s="86"/>
      <c r="EE33" s="86"/>
      <c r="EF33" s="86"/>
      <c r="EG33" s="87"/>
      <c r="EH33" s="85">
        <f>データ!AV7</f>
        <v>97.8</v>
      </c>
      <c r="EI33" s="86"/>
      <c r="EJ33" s="86"/>
      <c r="EK33" s="86"/>
      <c r="EL33" s="86"/>
      <c r="EM33" s="86"/>
      <c r="EN33" s="86"/>
      <c r="EO33" s="86"/>
      <c r="EP33" s="86"/>
      <c r="EQ33" s="86"/>
      <c r="ER33" s="86"/>
      <c r="ES33" s="86"/>
      <c r="ET33" s="86"/>
      <c r="EU33" s="86"/>
      <c r="EV33" s="87"/>
      <c r="EW33" s="85">
        <f>データ!AW7</f>
        <v>98.1</v>
      </c>
      <c r="EX33" s="86"/>
      <c r="EY33" s="86"/>
      <c r="EZ33" s="86"/>
      <c r="FA33" s="86"/>
      <c r="FB33" s="86"/>
      <c r="FC33" s="86"/>
      <c r="FD33" s="86"/>
      <c r="FE33" s="86"/>
      <c r="FF33" s="86"/>
      <c r="FG33" s="86"/>
      <c r="FH33" s="86"/>
      <c r="FI33" s="86"/>
      <c r="FJ33" s="86"/>
      <c r="FK33" s="87"/>
      <c r="FL33" s="85">
        <f>データ!AX7</f>
        <v>97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75.900000000000006</v>
      </c>
      <c r="KG33" s="86"/>
      <c r="KH33" s="86"/>
      <c r="KI33" s="86"/>
      <c r="KJ33" s="86"/>
      <c r="KK33" s="86"/>
      <c r="KL33" s="86"/>
      <c r="KM33" s="86"/>
      <c r="KN33" s="86"/>
      <c r="KO33" s="86"/>
      <c r="KP33" s="86"/>
      <c r="KQ33" s="86"/>
      <c r="KR33" s="86"/>
      <c r="KS33" s="86"/>
      <c r="KT33" s="87"/>
      <c r="KU33" s="85">
        <f>データ!BQ7</f>
        <v>76.900000000000006</v>
      </c>
      <c r="KV33" s="86"/>
      <c r="KW33" s="86"/>
      <c r="KX33" s="86"/>
      <c r="KY33" s="86"/>
      <c r="KZ33" s="86"/>
      <c r="LA33" s="86"/>
      <c r="LB33" s="86"/>
      <c r="LC33" s="86"/>
      <c r="LD33" s="86"/>
      <c r="LE33" s="86"/>
      <c r="LF33" s="86"/>
      <c r="LG33" s="86"/>
      <c r="LH33" s="86"/>
      <c r="LI33" s="87"/>
      <c r="LJ33" s="85">
        <f>データ!BR7</f>
        <v>76.099999999999994</v>
      </c>
      <c r="LK33" s="86"/>
      <c r="LL33" s="86"/>
      <c r="LM33" s="86"/>
      <c r="LN33" s="86"/>
      <c r="LO33" s="86"/>
      <c r="LP33" s="86"/>
      <c r="LQ33" s="86"/>
      <c r="LR33" s="86"/>
      <c r="LS33" s="86"/>
      <c r="LT33" s="86"/>
      <c r="LU33" s="86"/>
      <c r="LV33" s="86"/>
      <c r="LW33" s="86"/>
      <c r="LX33" s="87"/>
      <c r="LY33" s="85">
        <f>データ!BS7</f>
        <v>76.3</v>
      </c>
      <c r="LZ33" s="86"/>
      <c r="MA33" s="86"/>
      <c r="MB33" s="86"/>
      <c r="MC33" s="86"/>
      <c r="MD33" s="86"/>
      <c r="ME33" s="86"/>
      <c r="MF33" s="86"/>
      <c r="MG33" s="86"/>
      <c r="MH33" s="86"/>
      <c r="MI33" s="86"/>
      <c r="MJ33" s="86"/>
      <c r="MK33" s="86"/>
      <c r="ML33" s="86"/>
      <c r="MM33" s="87"/>
      <c r="MN33" s="85">
        <f>データ!BT7</f>
        <v>68.3</v>
      </c>
      <c r="MO33" s="86"/>
      <c r="MP33" s="86"/>
      <c r="MQ33" s="86"/>
      <c r="MR33" s="86"/>
      <c r="MS33" s="86"/>
      <c r="MT33" s="86"/>
      <c r="MU33" s="86"/>
      <c r="MV33" s="86"/>
      <c r="MW33" s="86"/>
      <c r="MX33" s="86"/>
      <c r="MY33" s="86"/>
      <c r="MZ33" s="86"/>
      <c r="NA33" s="86"/>
      <c r="NB33" s="87"/>
      <c r="ND33" s="5"/>
      <c r="NE33" s="5"/>
      <c r="NF33" s="5"/>
      <c r="NG33" s="5"/>
      <c r="NH33" s="27"/>
      <c r="NI33" s="2"/>
      <c r="NJ33" s="161"/>
      <c r="NK33" s="162"/>
      <c r="NL33" s="162"/>
      <c r="NM33" s="162"/>
      <c r="NN33" s="162"/>
      <c r="NO33" s="162"/>
      <c r="NP33" s="162"/>
      <c r="NQ33" s="162"/>
      <c r="NR33" s="162"/>
      <c r="NS33" s="162"/>
      <c r="NT33" s="162"/>
      <c r="NU33" s="162"/>
      <c r="NV33" s="162"/>
      <c r="NW33" s="162"/>
      <c r="NX33" s="163"/>
      <c r="OC33" s="28" t="s">
        <v>58</v>
      </c>
    </row>
    <row r="34" spans="1:393" ht="13.5" customHeight="1">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64"/>
      <c r="NK34" s="165"/>
      <c r="NL34" s="165"/>
      <c r="NM34" s="165"/>
      <c r="NN34" s="165"/>
      <c r="NO34" s="165"/>
      <c r="NP34" s="165"/>
      <c r="NQ34" s="165"/>
      <c r="NR34" s="165"/>
      <c r="NS34" s="165"/>
      <c r="NT34" s="165"/>
      <c r="NU34" s="165"/>
      <c r="NV34" s="165"/>
      <c r="NW34" s="165"/>
      <c r="NX34" s="16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69073</v>
      </c>
      <c r="Q55" s="104"/>
      <c r="R55" s="104"/>
      <c r="S55" s="104"/>
      <c r="T55" s="104"/>
      <c r="U55" s="104"/>
      <c r="V55" s="104"/>
      <c r="W55" s="104"/>
      <c r="X55" s="104"/>
      <c r="Y55" s="104"/>
      <c r="Z55" s="104"/>
      <c r="AA55" s="104"/>
      <c r="AB55" s="104"/>
      <c r="AC55" s="104"/>
      <c r="AD55" s="105"/>
      <c r="AE55" s="103">
        <f>データ!CB7</f>
        <v>69333</v>
      </c>
      <c r="AF55" s="104"/>
      <c r="AG55" s="104"/>
      <c r="AH55" s="104"/>
      <c r="AI55" s="104"/>
      <c r="AJ55" s="104"/>
      <c r="AK55" s="104"/>
      <c r="AL55" s="104"/>
      <c r="AM55" s="104"/>
      <c r="AN55" s="104"/>
      <c r="AO55" s="104"/>
      <c r="AP55" s="104"/>
      <c r="AQ55" s="104"/>
      <c r="AR55" s="104"/>
      <c r="AS55" s="105"/>
      <c r="AT55" s="103">
        <f>データ!CC7</f>
        <v>71876</v>
      </c>
      <c r="AU55" s="104"/>
      <c r="AV55" s="104"/>
      <c r="AW55" s="104"/>
      <c r="AX55" s="104"/>
      <c r="AY55" s="104"/>
      <c r="AZ55" s="104"/>
      <c r="BA55" s="104"/>
      <c r="BB55" s="104"/>
      <c r="BC55" s="104"/>
      <c r="BD55" s="104"/>
      <c r="BE55" s="104"/>
      <c r="BF55" s="104"/>
      <c r="BG55" s="104"/>
      <c r="BH55" s="105"/>
      <c r="BI55" s="103">
        <f>データ!CD7</f>
        <v>74531</v>
      </c>
      <c r="BJ55" s="104"/>
      <c r="BK55" s="104"/>
      <c r="BL55" s="104"/>
      <c r="BM55" s="104"/>
      <c r="BN55" s="104"/>
      <c r="BO55" s="104"/>
      <c r="BP55" s="104"/>
      <c r="BQ55" s="104"/>
      <c r="BR55" s="104"/>
      <c r="BS55" s="104"/>
      <c r="BT55" s="104"/>
      <c r="BU55" s="104"/>
      <c r="BV55" s="104"/>
      <c r="BW55" s="105"/>
      <c r="BX55" s="103">
        <f>データ!CE7</f>
        <v>83943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23576</v>
      </c>
      <c r="DE55" s="104"/>
      <c r="DF55" s="104"/>
      <c r="DG55" s="104"/>
      <c r="DH55" s="104"/>
      <c r="DI55" s="104"/>
      <c r="DJ55" s="104"/>
      <c r="DK55" s="104"/>
      <c r="DL55" s="104"/>
      <c r="DM55" s="104"/>
      <c r="DN55" s="104"/>
      <c r="DO55" s="104"/>
      <c r="DP55" s="104"/>
      <c r="DQ55" s="104"/>
      <c r="DR55" s="105"/>
      <c r="DS55" s="103">
        <f>データ!CM7</f>
        <v>25505</v>
      </c>
      <c r="DT55" s="104"/>
      <c r="DU55" s="104"/>
      <c r="DV55" s="104"/>
      <c r="DW55" s="104"/>
      <c r="DX55" s="104"/>
      <c r="DY55" s="104"/>
      <c r="DZ55" s="104"/>
      <c r="EA55" s="104"/>
      <c r="EB55" s="104"/>
      <c r="EC55" s="104"/>
      <c r="ED55" s="104"/>
      <c r="EE55" s="104"/>
      <c r="EF55" s="104"/>
      <c r="EG55" s="105"/>
      <c r="EH55" s="103">
        <f>データ!CN7</f>
        <v>25534</v>
      </c>
      <c r="EI55" s="104"/>
      <c r="EJ55" s="104"/>
      <c r="EK55" s="104"/>
      <c r="EL55" s="104"/>
      <c r="EM55" s="104"/>
      <c r="EN55" s="104"/>
      <c r="EO55" s="104"/>
      <c r="EP55" s="104"/>
      <c r="EQ55" s="104"/>
      <c r="ER55" s="104"/>
      <c r="ES55" s="104"/>
      <c r="ET55" s="104"/>
      <c r="EU55" s="104"/>
      <c r="EV55" s="105"/>
      <c r="EW55" s="103">
        <f>データ!CO7</f>
        <v>28241</v>
      </c>
      <c r="EX55" s="104"/>
      <c r="EY55" s="104"/>
      <c r="EZ55" s="104"/>
      <c r="FA55" s="104"/>
      <c r="FB55" s="104"/>
      <c r="FC55" s="104"/>
      <c r="FD55" s="104"/>
      <c r="FE55" s="104"/>
      <c r="FF55" s="104"/>
      <c r="FG55" s="104"/>
      <c r="FH55" s="104"/>
      <c r="FI55" s="104"/>
      <c r="FJ55" s="104"/>
      <c r="FK55" s="105"/>
      <c r="FL55" s="103">
        <f>データ!CP7</f>
        <v>30158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36.700000000000003</v>
      </c>
      <c r="GS55" s="86"/>
      <c r="GT55" s="86"/>
      <c r="GU55" s="86"/>
      <c r="GV55" s="86"/>
      <c r="GW55" s="86"/>
      <c r="GX55" s="86"/>
      <c r="GY55" s="86"/>
      <c r="GZ55" s="86"/>
      <c r="HA55" s="86"/>
      <c r="HB55" s="86"/>
      <c r="HC55" s="86"/>
      <c r="HD55" s="86"/>
      <c r="HE55" s="86"/>
      <c r="HF55" s="87"/>
      <c r="HG55" s="85">
        <f>データ!CX7</f>
        <v>36.9</v>
      </c>
      <c r="HH55" s="86"/>
      <c r="HI55" s="86"/>
      <c r="HJ55" s="86"/>
      <c r="HK55" s="86"/>
      <c r="HL55" s="86"/>
      <c r="HM55" s="86"/>
      <c r="HN55" s="86"/>
      <c r="HO55" s="86"/>
      <c r="HP55" s="86"/>
      <c r="HQ55" s="86"/>
      <c r="HR55" s="86"/>
      <c r="HS55" s="86"/>
      <c r="HT55" s="86"/>
      <c r="HU55" s="87"/>
      <c r="HV55" s="85">
        <f>データ!CY7</f>
        <v>37.6</v>
      </c>
      <c r="HW55" s="86"/>
      <c r="HX55" s="86"/>
      <c r="HY55" s="86"/>
      <c r="HZ55" s="86"/>
      <c r="IA55" s="86"/>
      <c r="IB55" s="86"/>
      <c r="IC55" s="86"/>
      <c r="ID55" s="86"/>
      <c r="IE55" s="86"/>
      <c r="IF55" s="86"/>
      <c r="IG55" s="86"/>
      <c r="IH55" s="86"/>
      <c r="II55" s="86"/>
      <c r="IJ55" s="87"/>
      <c r="IK55" s="85">
        <f>データ!CZ7</f>
        <v>38.200000000000003</v>
      </c>
      <c r="IL55" s="86"/>
      <c r="IM55" s="86"/>
      <c r="IN55" s="86"/>
      <c r="IO55" s="86"/>
      <c r="IP55" s="86"/>
      <c r="IQ55" s="86"/>
      <c r="IR55" s="86"/>
      <c r="IS55" s="86"/>
      <c r="IT55" s="86"/>
      <c r="IU55" s="86"/>
      <c r="IV55" s="86"/>
      <c r="IW55" s="86"/>
      <c r="IX55" s="86"/>
      <c r="IY55" s="87"/>
      <c r="IZ55" s="85">
        <f>データ!DA7</f>
        <v>38.200000000000003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30.1</v>
      </c>
      <c r="KG55" s="86"/>
      <c r="KH55" s="86"/>
      <c r="KI55" s="86"/>
      <c r="KJ55" s="86"/>
      <c r="KK55" s="86"/>
      <c r="KL55" s="86"/>
      <c r="KM55" s="86"/>
      <c r="KN55" s="86"/>
      <c r="KO55" s="86"/>
      <c r="KP55" s="86"/>
      <c r="KQ55" s="86"/>
      <c r="KR55" s="86"/>
      <c r="KS55" s="86"/>
      <c r="KT55" s="87"/>
      <c r="KU55" s="85">
        <f>データ!DI7</f>
        <v>30.7</v>
      </c>
      <c r="KV55" s="86"/>
      <c r="KW55" s="86"/>
      <c r="KX55" s="86"/>
      <c r="KY55" s="86"/>
      <c r="KZ55" s="86"/>
      <c r="LA55" s="86"/>
      <c r="LB55" s="86"/>
      <c r="LC55" s="86"/>
      <c r="LD55" s="86"/>
      <c r="LE55" s="86"/>
      <c r="LF55" s="86"/>
      <c r="LG55" s="86"/>
      <c r="LH55" s="86"/>
      <c r="LI55" s="87"/>
      <c r="LJ55" s="85">
        <f>データ!DJ7</f>
        <v>31.6</v>
      </c>
      <c r="LK55" s="86"/>
      <c r="LL55" s="86"/>
      <c r="LM55" s="86"/>
      <c r="LN55" s="86"/>
      <c r="LO55" s="86"/>
      <c r="LP55" s="86"/>
      <c r="LQ55" s="86"/>
      <c r="LR55" s="86"/>
      <c r="LS55" s="86"/>
      <c r="LT55" s="86"/>
      <c r="LU55" s="86"/>
      <c r="LV55" s="86"/>
      <c r="LW55" s="86"/>
      <c r="LX55" s="87"/>
      <c r="LY55" s="85">
        <f>データ!DK7</f>
        <v>33.4</v>
      </c>
      <c r="LZ55" s="86"/>
      <c r="MA55" s="86"/>
      <c r="MB55" s="86"/>
      <c r="MC55" s="86"/>
      <c r="MD55" s="86"/>
      <c r="ME55" s="86"/>
      <c r="MF55" s="86"/>
      <c r="MG55" s="86"/>
      <c r="MH55" s="86"/>
      <c r="MI55" s="86"/>
      <c r="MJ55" s="86"/>
      <c r="MK55" s="86"/>
      <c r="ML55" s="86"/>
      <c r="MM55" s="87"/>
      <c r="MN55" s="85">
        <f>データ!DL7</f>
        <v>33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40.9</v>
      </c>
      <c r="V79" s="80"/>
      <c r="W79" s="80"/>
      <c r="X79" s="80"/>
      <c r="Y79" s="80"/>
      <c r="Z79" s="80"/>
      <c r="AA79" s="80"/>
      <c r="AB79" s="80"/>
      <c r="AC79" s="80"/>
      <c r="AD79" s="80"/>
      <c r="AE79" s="80"/>
      <c r="AF79" s="80"/>
      <c r="AG79" s="80"/>
      <c r="AH79" s="80"/>
      <c r="AI79" s="80"/>
      <c r="AJ79" s="80"/>
      <c r="AK79" s="80"/>
      <c r="AL79" s="80"/>
      <c r="AM79" s="80"/>
      <c r="AN79" s="80">
        <f>データ!DT7</f>
        <v>44.5</v>
      </c>
      <c r="AO79" s="80"/>
      <c r="AP79" s="80"/>
      <c r="AQ79" s="80"/>
      <c r="AR79" s="80"/>
      <c r="AS79" s="80"/>
      <c r="AT79" s="80"/>
      <c r="AU79" s="80"/>
      <c r="AV79" s="80"/>
      <c r="AW79" s="80"/>
      <c r="AX79" s="80"/>
      <c r="AY79" s="80"/>
      <c r="AZ79" s="80"/>
      <c r="BA79" s="80"/>
      <c r="BB79" s="80"/>
      <c r="BC79" s="80"/>
      <c r="BD79" s="80"/>
      <c r="BE79" s="80"/>
      <c r="BF79" s="80"/>
      <c r="BG79" s="80">
        <f>データ!DU7</f>
        <v>48</v>
      </c>
      <c r="BH79" s="80"/>
      <c r="BI79" s="80"/>
      <c r="BJ79" s="80"/>
      <c r="BK79" s="80"/>
      <c r="BL79" s="80"/>
      <c r="BM79" s="80"/>
      <c r="BN79" s="80"/>
      <c r="BO79" s="80"/>
      <c r="BP79" s="80"/>
      <c r="BQ79" s="80"/>
      <c r="BR79" s="80"/>
      <c r="BS79" s="80"/>
      <c r="BT79" s="80"/>
      <c r="BU79" s="80"/>
      <c r="BV79" s="80"/>
      <c r="BW79" s="80"/>
      <c r="BX79" s="80"/>
      <c r="BY79" s="80"/>
      <c r="BZ79" s="80">
        <f>データ!DV7</f>
        <v>50.4</v>
      </c>
      <c r="CA79" s="80"/>
      <c r="CB79" s="80"/>
      <c r="CC79" s="80"/>
      <c r="CD79" s="80"/>
      <c r="CE79" s="80"/>
      <c r="CF79" s="80"/>
      <c r="CG79" s="80"/>
      <c r="CH79" s="80"/>
      <c r="CI79" s="80"/>
      <c r="CJ79" s="80"/>
      <c r="CK79" s="80"/>
      <c r="CL79" s="80"/>
      <c r="CM79" s="80"/>
      <c r="CN79" s="80"/>
      <c r="CO79" s="80"/>
      <c r="CP79" s="80"/>
      <c r="CQ79" s="80"/>
      <c r="CR79" s="80"/>
      <c r="CS79" s="80">
        <f>データ!DW7</f>
        <v>53.5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57.2</v>
      </c>
      <c r="EP79" s="80"/>
      <c r="EQ79" s="80"/>
      <c r="ER79" s="80"/>
      <c r="ES79" s="80"/>
      <c r="ET79" s="80"/>
      <c r="EU79" s="80"/>
      <c r="EV79" s="80"/>
      <c r="EW79" s="80"/>
      <c r="EX79" s="80"/>
      <c r="EY79" s="80"/>
      <c r="EZ79" s="80"/>
      <c r="FA79" s="80"/>
      <c r="FB79" s="80"/>
      <c r="FC79" s="80"/>
      <c r="FD79" s="80"/>
      <c r="FE79" s="80"/>
      <c r="FF79" s="80"/>
      <c r="FG79" s="80"/>
      <c r="FH79" s="80">
        <f>データ!EE7</f>
        <v>63.6</v>
      </c>
      <c r="FI79" s="80"/>
      <c r="FJ79" s="80"/>
      <c r="FK79" s="80"/>
      <c r="FL79" s="80"/>
      <c r="FM79" s="80"/>
      <c r="FN79" s="80"/>
      <c r="FO79" s="80"/>
      <c r="FP79" s="80"/>
      <c r="FQ79" s="80"/>
      <c r="FR79" s="80"/>
      <c r="FS79" s="80"/>
      <c r="FT79" s="80"/>
      <c r="FU79" s="80"/>
      <c r="FV79" s="80"/>
      <c r="FW79" s="80"/>
      <c r="FX79" s="80"/>
      <c r="FY79" s="80"/>
      <c r="FZ79" s="80"/>
      <c r="GA79" s="80">
        <f>データ!EF7</f>
        <v>68.8</v>
      </c>
      <c r="GB79" s="80"/>
      <c r="GC79" s="80"/>
      <c r="GD79" s="80"/>
      <c r="GE79" s="80"/>
      <c r="GF79" s="80"/>
      <c r="GG79" s="80"/>
      <c r="GH79" s="80"/>
      <c r="GI79" s="80"/>
      <c r="GJ79" s="80"/>
      <c r="GK79" s="80"/>
      <c r="GL79" s="80"/>
      <c r="GM79" s="80"/>
      <c r="GN79" s="80"/>
      <c r="GO79" s="80"/>
      <c r="GP79" s="80"/>
      <c r="GQ79" s="80"/>
      <c r="GR79" s="80"/>
      <c r="GS79" s="80"/>
      <c r="GT79" s="80">
        <f>データ!EG7</f>
        <v>69.099999999999994</v>
      </c>
      <c r="GU79" s="80"/>
      <c r="GV79" s="80"/>
      <c r="GW79" s="80"/>
      <c r="GX79" s="80"/>
      <c r="GY79" s="80"/>
      <c r="GZ79" s="80"/>
      <c r="HA79" s="80"/>
      <c r="HB79" s="80"/>
      <c r="HC79" s="80"/>
      <c r="HD79" s="80"/>
      <c r="HE79" s="80"/>
      <c r="HF79" s="80"/>
      <c r="HG79" s="80"/>
      <c r="HH79" s="80"/>
      <c r="HI79" s="80"/>
      <c r="HJ79" s="80"/>
      <c r="HK79" s="80"/>
      <c r="HL79" s="80"/>
      <c r="HM79" s="80">
        <f>データ!EH7</f>
        <v>72.8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56588535</v>
      </c>
      <c r="JK79" s="79"/>
      <c r="JL79" s="79"/>
      <c r="JM79" s="79"/>
      <c r="JN79" s="79"/>
      <c r="JO79" s="79"/>
      <c r="JP79" s="79"/>
      <c r="JQ79" s="79"/>
      <c r="JR79" s="79"/>
      <c r="JS79" s="79"/>
      <c r="JT79" s="79"/>
      <c r="JU79" s="79"/>
      <c r="JV79" s="79"/>
      <c r="JW79" s="79"/>
      <c r="JX79" s="79"/>
      <c r="JY79" s="79"/>
      <c r="JZ79" s="79"/>
      <c r="KA79" s="79"/>
      <c r="KB79" s="79"/>
      <c r="KC79" s="79">
        <f>データ!EP7</f>
        <v>57591709</v>
      </c>
      <c r="KD79" s="79"/>
      <c r="KE79" s="79"/>
      <c r="KF79" s="79"/>
      <c r="KG79" s="79"/>
      <c r="KH79" s="79"/>
      <c r="KI79" s="79"/>
      <c r="KJ79" s="79"/>
      <c r="KK79" s="79"/>
      <c r="KL79" s="79"/>
      <c r="KM79" s="79"/>
      <c r="KN79" s="79"/>
      <c r="KO79" s="79"/>
      <c r="KP79" s="79"/>
      <c r="KQ79" s="79"/>
      <c r="KR79" s="79"/>
      <c r="KS79" s="79"/>
      <c r="KT79" s="79"/>
      <c r="KU79" s="79"/>
      <c r="KV79" s="79">
        <f>データ!EQ7</f>
        <v>59495398</v>
      </c>
      <c r="KW79" s="79"/>
      <c r="KX79" s="79"/>
      <c r="KY79" s="79"/>
      <c r="KZ79" s="79"/>
      <c r="LA79" s="79"/>
      <c r="LB79" s="79"/>
      <c r="LC79" s="79"/>
      <c r="LD79" s="79"/>
      <c r="LE79" s="79"/>
      <c r="LF79" s="79"/>
      <c r="LG79" s="79"/>
      <c r="LH79" s="79"/>
      <c r="LI79" s="79"/>
      <c r="LJ79" s="79"/>
      <c r="LK79" s="79"/>
      <c r="LL79" s="79"/>
      <c r="LM79" s="79"/>
      <c r="LN79" s="79"/>
      <c r="LO79" s="79">
        <f>データ!ER7</f>
        <v>60701146</v>
      </c>
      <c r="LP79" s="79"/>
      <c r="LQ79" s="79"/>
      <c r="LR79" s="79"/>
      <c r="LS79" s="79"/>
      <c r="LT79" s="79"/>
      <c r="LU79" s="79"/>
      <c r="LV79" s="79"/>
      <c r="LW79" s="79"/>
      <c r="LX79" s="79"/>
      <c r="LY79" s="79"/>
      <c r="LZ79" s="79"/>
      <c r="MA79" s="79"/>
      <c r="MB79" s="79"/>
      <c r="MC79" s="79"/>
      <c r="MD79" s="79"/>
      <c r="ME79" s="79"/>
      <c r="MF79" s="79"/>
      <c r="MG79" s="79"/>
      <c r="MH79" s="79">
        <f>データ!ES7</f>
        <v>61262148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zXyHp1ONew55Hj+euEOBUpk7Q42HHQZKoGP7MrLp337t9QFYXK24yoh9TVUO2zJ/0Ts8d47W9ASkR84dT3OWQ==" saltValue="c/MADrR5ZqEupZcc8qKEE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1" t="s">
        <v>106</v>
      </c>
      <c r="AJ4" s="152"/>
      <c r="AK4" s="152"/>
      <c r="AL4" s="152"/>
      <c r="AM4" s="152"/>
      <c r="AN4" s="152"/>
      <c r="AO4" s="152"/>
      <c r="AP4" s="152"/>
      <c r="AQ4" s="152"/>
      <c r="AR4" s="152"/>
      <c r="AS4" s="153"/>
      <c r="AT4" s="154" t="s">
        <v>107</v>
      </c>
      <c r="AU4" s="150"/>
      <c r="AV4" s="150"/>
      <c r="AW4" s="150"/>
      <c r="AX4" s="150"/>
      <c r="AY4" s="150"/>
      <c r="AZ4" s="150"/>
      <c r="BA4" s="150"/>
      <c r="BB4" s="150"/>
      <c r="BC4" s="150"/>
      <c r="BD4" s="150"/>
      <c r="BE4" s="154" t="s">
        <v>108</v>
      </c>
      <c r="BF4" s="150"/>
      <c r="BG4" s="150"/>
      <c r="BH4" s="150"/>
      <c r="BI4" s="150"/>
      <c r="BJ4" s="150"/>
      <c r="BK4" s="150"/>
      <c r="BL4" s="150"/>
      <c r="BM4" s="150"/>
      <c r="BN4" s="150"/>
      <c r="BO4" s="150"/>
      <c r="BP4" s="151" t="s">
        <v>109</v>
      </c>
      <c r="BQ4" s="152"/>
      <c r="BR4" s="152"/>
      <c r="BS4" s="152"/>
      <c r="BT4" s="152"/>
      <c r="BU4" s="152"/>
      <c r="BV4" s="152"/>
      <c r="BW4" s="152"/>
      <c r="BX4" s="152"/>
      <c r="BY4" s="152"/>
      <c r="BZ4" s="153"/>
      <c r="CA4" s="150" t="s">
        <v>110</v>
      </c>
      <c r="CB4" s="150"/>
      <c r="CC4" s="150"/>
      <c r="CD4" s="150"/>
      <c r="CE4" s="150"/>
      <c r="CF4" s="150"/>
      <c r="CG4" s="150"/>
      <c r="CH4" s="150"/>
      <c r="CI4" s="150"/>
      <c r="CJ4" s="150"/>
      <c r="CK4" s="150"/>
      <c r="CL4" s="154" t="s">
        <v>111</v>
      </c>
      <c r="CM4" s="150"/>
      <c r="CN4" s="150"/>
      <c r="CO4" s="150"/>
      <c r="CP4" s="150"/>
      <c r="CQ4" s="150"/>
      <c r="CR4" s="150"/>
      <c r="CS4" s="150"/>
      <c r="CT4" s="150"/>
      <c r="CU4" s="150"/>
      <c r="CV4" s="150"/>
      <c r="CW4" s="150" t="s">
        <v>112</v>
      </c>
      <c r="CX4" s="150"/>
      <c r="CY4" s="150"/>
      <c r="CZ4" s="150"/>
      <c r="DA4" s="150"/>
      <c r="DB4" s="150"/>
      <c r="DC4" s="150"/>
      <c r="DD4" s="150"/>
      <c r="DE4" s="150"/>
      <c r="DF4" s="150"/>
      <c r="DG4" s="150"/>
      <c r="DH4" s="150" t="s">
        <v>113</v>
      </c>
      <c r="DI4" s="150"/>
      <c r="DJ4" s="150"/>
      <c r="DK4" s="150"/>
      <c r="DL4" s="150"/>
      <c r="DM4" s="150"/>
      <c r="DN4" s="150"/>
      <c r="DO4" s="150"/>
      <c r="DP4" s="150"/>
      <c r="DQ4" s="150"/>
      <c r="DR4" s="150"/>
      <c r="DS4" s="151" t="s">
        <v>114</v>
      </c>
      <c r="DT4" s="152"/>
      <c r="DU4" s="152"/>
      <c r="DV4" s="152"/>
      <c r="DW4" s="152"/>
      <c r="DX4" s="152"/>
      <c r="DY4" s="152"/>
      <c r="DZ4" s="152"/>
      <c r="EA4" s="152"/>
      <c r="EB4" s="152"/>
      <c r="EC4" s="153"/>
      <c r="ED4" s="150" t="s">
        <v>115</v>
      </c>
      <c r="EE4" s="150"/>
      <c r="EF4" s="150"/>
      <c r="EG4" s="150"/>
      <c r="EH4" s="150"/>
      <c r="EI4" s="150"/>
      <c r="EJ4" s="150"/>
      <c r="EK4" s="150"/>
      <c r="EL4" s="150"/>
      <c r="EM4" s="150"/>
      <c r="EN4" s="150"/>
      <c r="EO4" s="150" t="s">
        <v>116</v>
      </c>
      <c r="EP4" s="150"/>
      <c r="EQ4" s="150"/>
      <c r="ER4" s="150"/>
      <c r="ES4" s="150"/>
      <c r="ET4" s="150"/>
      <c r="EU4" s="150"/>
      <c r="EV4" s="150"/>
      <c r="EW4" s="150"/>
      <c r="EX4" s="150"/>
      <c r="EY4" s="150"/>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153</v>
      </c>
      <c r="AY5" s="62" t="s">
        <v>146</v>
      </c>
      <c r="AZ5" s="62" t="s">
        <v>147</v>
      </c>
      <c r="BA5" s="62" t="s">
        <v>148</v>
      </c>
      <c r="BB5" s="62" t="s">
        <v>149</v>
      </c>
      <c r="BC5" s="62" t="s">
        <v>150</v>
      </c>
      <c r="BD5" s="62" t="s">
        <v>151</v>
      </c>
      <c r="BE5" s="62" t="s">
        <v>141</v>
      </c>
      <c r="BF5" s="62" t="s">
        <v>142</v>
      </c>
      <c r="BG5" s="62" t="s">
        <v>143</v>
      </c>
      <c r="BH5" s="62" t="s">
        <v>154</v>
      </c>
      <c r="BI5" s="62" t="s">
        <v>153</v>
      </c>
      <c r="BJ5" s="62" t="s">
        <v>146</v>
      </c>
      <c r="BK5" s="62" t="s">
        <v>147</v>
      </c>
      <c r="BL5" s="62" t="s">
        <v>148</v>
      </c>
      <c r="BM5" s="62" t="s">
        <v>149</v>
      </c>
      <c r="BN5" s="62" t="s">
        <v>150</v>
      </c>
      <c r="BO5" s="62" t="s">
        <v>151</v>
      </c>
      <c r="BP5" s="62" t="s">
        <v>141</v>
      </c>
      <c r="BQ5" s="62" t="s">
        <v>142</v>
      </c>
      <c r="BR5" s="62" t="s">
        <v>143</v>
      </c>
      <c r="BS5" s="62" t="s">
        <v>144</v>
      </c>
      <c r="BT5" s="62" t="s">
        <v>153</v>
      </c>
      <c r="BU5" s="62" t="s">
        <v>146</v>
      </c>
      <c r="BV5" s="62" t="s">
        <v>147</v>
      </c>
      <c r="BW5" s="62" t="s">
        <v>148</v>
      </c>
      <c r="BX5" s="62" t="s">
        <v>149</v>
      </c>
      <c r="BY5" s="62" t="s">
        <v>150</v>
      </c>
      <c r="BZ5" s="62" t="s">
        <v>151</v>
      </c>
      <c r="CA5" s="62" t="s">
        <v>141</v>
      </c>
      <c r="CB5" s="62" t="s">
        <v>142</v>
      </c>
      <c r="CC5" s="62" t="s">
        <v>143</v>
      </c>
      <c r="CD5" s="62" t="s">
        <v>155</v>
      </c>
      <c r="CE5" s="62" t="s">
        <v>145</v>
      </c>
      <c r="CF5" s="62" t="s">
        <v>146</v>
      </c>
      <c r="CG5" s="62" t="s">
        <v>147</v>
      </c>
      <c r="CH5" s="62" t="s">
        <v>148</v>
      </c>
      <c r="CI5" s="62" t="s">
        <v>149</v>
      </c>
      <c r="CJ5" s="62" t="s">
        <v>150</v>
      </c>
      <c r="CK5" s="62" t="s">
        <v>151</v>
      </c>
      <c r="CL5" s="62" t="s">
        <v>141</v>
      </c>
      <c r="CM5" s="62" t="s">
        <v>142</v>
      </c>
      <c r="CN5" s="62" t="s">
        <v>143</v>
      </c>
      <c r="CO5" s="62" t="s">
        <v>144</v>
      </c>
      <c r="CP5" s="62" t="s">
        <v>153</v>
      </c>
      <c r="CQ5" s="62" t="s">
        <v>146</v>
      </c>
      <c r="CR5" s="62" t="s">
        <v>147</v>
      </c>
      <c r="CS5" s="62" t="s">
        <v>148</v>
      </c>
      <c r="CT5" s="62" t="s">
        <v>149</v>
      </c>
      <c r="CU5" s="62" t="s">
        <v>150</v>
      </c>
      <c r="CV5" s="62" t="s">
        <v>151</v>
      </c>
      <c r="CW5" s="62" t="s">
        <v>141</v>
      </c>
      <c r="CX5" s="62" t="s">
        <v>156</v>
      </c>
      <c r="CY5" s="62" t="s">
        <v>157</v>
      </c>
      <c r="CZ5" s="62" t="s">
        <v>154</v>
      </c>
      <c r="DA5" s="62" t="s">
        <v>153</v>
      </c>
      <c r="DB5" s="62" t="s">
        <v>146</v>
      </c>
      <c r="DC5" s="62" t="s">
        <v>147</v>
      </c>
      <c r="DD5" s="62" t="s">
        <v>148</v>
      </c>
      <c r="DE5" s="62" t="s">
        <v>149</v>
      </c>
      <c r="DF5" s="62" t="s">
        <v>150</v>
      </c>
      <c r="DG5" s="62" t="s">
        <v>151</v>
      </c>
      <c r="DH5" s="62" t="s">
        <v>141</v>
      </c>
      <c r="DI5" s="62" t="s">
        <v>142</v>
      </c>
      <c r="DJ5" s="62" t="s">
        <v>143</v>
      </c>
      <c r="DK5" s="62" t="s">
        <v>144</v>
      </c>
      <c r="DL5" s="62" t="s">
        <v>153</v>
      </c>
      <c r="DM5" s="62" t="s">
        <v>146</v>
      </c>
      <c r="DN5" s="62" t="s">
        <v>147</v>
      </c>
      <c r="DO5" s="62" t="s">
        <v>148</v>
      </c>
      <c r="DP5" s="62" t="s">
        <v>149</v>
      </c>
      <c r="DQ5" s="62" t="s">
        <v>150</v>
      </c>
      <c r="DR5" s="62" t="s">
        <v>151</v>
      </c>
      <c r="DS5" s="62" t="s">
        <v>141</v>
      </c>
      <c r="DT5" s="62" t="s">
        <v>142</v>
      </c>
      <c r="DU5" s="62" t="s">
        <v>143</v>
      </c>
      <c r="DV5" s="62" t="s">
        <v>144</v>
      </c>
      <c r="DW5" s="62" t="s">
        <v>153</v>
      </c>
      <c r="DX5" s="62" t="s">
        <v>146</v>
      </c>
      <c r="DY5" s="62" t="s">
        <v>147</v>
      </c>
      <c r="DZ5" s="62" t="s">
        <v>148</v>
      </c>
      <c r="EA5" s="62" t="s">
        <v>149</v>
      </c>
      <c r="EB5" s="62" t="s">
        <v>150</v>
      </c>
      <c r="EC5" s="62" t="s">
        <v>151</v>
      </c>
      <c r="ED5" s="62" t="s">
        <v>141</v>
      </c>
      <c r="EE5" s="62" t="s">
        <v>142</v>
      </c>
      <c r="EF5" s="62" t="s">
        <v>158</v>
      </c>
      <c r="EG5" s="62" t="s">
        <v>144</v>
      </c>
      <c r="EH5" s="62" t="s">
        <v>153</v>
      </c>
      <c r="EI5" s="62" t="s">
        <v>146</v>
      </c>
      <c r="EJ5" s="62" t="s">
        <v>147</v>
      </c>
      <c r="EK5" s="62" t="s">
        <v>148</v>
      </c>
      <c r="EL5" s="62" t="s">
        <v>149</v>
      </c>
      <c r="EM5" s="62" t="s">
        <v>150</v>
      </c>
      <c r="EN5" s="62" t="s">
        <v>159</v>
      </c>
      <c r="EO5" s="62" t="s">
        <v>141</v>
      </c>
      <c r="EP5" s="62" t="s">
        <v>156</v>
      </c>
      <c r="EQ5" s="62" t="s">
        <v>143</v>
      </c>
      <c r="ER5" s="62" t="s">
        <v>144</v>
      </c>
      <c r="ES5" s="62" t="s">
        <v>153</v>
      </c>
      <c r="ET5" s="62" t="s">
        <v>146</v>
      </c>
      <c r="EU5" s="62" t="s">
        <v>147</v>
      </c>
      <c r="EV5" s="62" t="s">
        <v>148</v>
      </c>
      <c r="EW5" s="62" t="s">
        <v>149</v>
      </c>
      <c r="EX5" s="62" t="s">
        <v>150</v>
      </c>
      <c r="EY5" s="62" t="s">
        <v>151</v>
      </c>
    </row>
    <row r="6" spans="1:155" s="67" customFormat="1">
      <c r="A6" s="48" t="s">
        <v>160</v>
      </c>
      <c r="B6" s="63">
        <f>B8</f>
        <v>2020</v>
      </c>
      <c r="C6" s="63">
        <f t="shared" ref="C6:M6" si="2">C8</f>
        <v>197500</v>
      </c>
      <c r="D6" s="63">
        <f t="shared" si="2"/>
        <v>46</v>
      </c>
      <c r="E6" s="63">
        <f t="shared" si="2"/>
        <v>6</v>
      </c>
      <c r="F6" s="63">
        <f t="shared" si="2"/>
        <v>0</v>
      </c>
      <c r="G6" s="63">
        <f t="shared" si="2"/>
        <v>1</v>
      </c>
      <c r="H6" s="155" t="str">
        <f>IF(H8&lt;&gt;I8,H8,"")&amp;IF(I8&lt;&gt;J8,I8,"")&amp;"　"&amp;J8</f>
        <v>山梨県地方独立行政法人山梨県立病院機構　県立中央病院</v>
      </c>
      <c r="I6" s="156"/>
      <c r="J6" s="15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35</v>
      </c>
      <c r="R6" s="63" t="str">
        <f t="shared" si="3"/>
        <v>対象</v>
      </c>
      <c r="S6" s="63" t="str">
        <f t="shared" si="3"/>
        <v>透 I 未 訓 ガ</v>
      </c>
      <c r="T6" s="63" t="str">
        <f t="shared" si="3"/>
        <v>救 臨 が 感 災 地 輪</v>
      </c>
      <c r="U6" s="64" t="str">
        <f>U8</f>
        <v>-</v>
      </c>
      <c r="V6" s="64">
        <f>V8</f>
        <v>56204</v>
      </c>
      <c r="W6" s="63" t="str">
        <f>W8</f>
        <v>非該当</v>
      </c>
      <c r="X6" s="63" t="str">
        <f t="shared" ref="X6" si="4">X8</f>
        <v>非該当</v>
      </c>
      <c r="Y6" s="63" t="str">
        <f t="shared" si="3"/>
        <v>７：１</v>
      </c>
      <c r="Z6" s="64">
        <f t="shared" si="3"/>
        <v>622</v>
      </c>
      <c r="AA6" s="64" t="str">
        <f t="shared" si="3"/>
        <v>-</v>
      </c>
      <c r="AB6" s="64">
        <f t="shared" si="3"/>
        <v>16</v>
      </c>
      <c r="AC6" s="64">
        <f t="shared" si="3"/>
        <v>4</v>
      </c>
      <c r="AD6" s="64">
        <f t="shared" si="3"/>
        <v>2</v>
      </c>
      <c r="AE6" s="64">
        <f t="shared" si="3"/>
        <v>644</v>
      </c>
      <c r="AF6" s="64">
        <f t="shared" si="3"/>
        <v>577</v>
      </c>
      <c r="AG6" s="64" t="str">
        <f t="shared" si="3"/>
        <v>-</v>
      </c>
      <c r="AH6" s="64">
        <f t="shared" si="3"/>
        <v>577</v>
      </c>
      <c r="AI6" s="65">
        <f>IF(AI8="-",NA(),AI8)</f>
        <v>107.5</v>
      </c>
      <c r="AJ6" s="65">
        <f t="shared" ref="AJ6:AR6" si="5">IF(AJ8="-",NA(),AJ8)</f>
        <v>108.6</v>
      </c>
      <c r="AK6" s="65">
        <f t="shared" si="5"/>
        <v>107.4</v>
      </c>
      <c r="AL6" s="65">
        <f t="shared" si="5"/>
        <v>105.4</v>
      </c>
      <c r="AM6" s="65">
        <f t="shared" si="5"/>
        <v>107.1</v>
      </c>
      <c r="AN6" s="65">
        <f t="shared" si="5"/>
        <v>99.8</v>
      </c>
      <c r="AO6" s="65">
        <f t="shared" si="5"/>
        <v>100.1</v>
      </c>
      <c r="AP6" s="65">
        <f t="shared" si="5"/>
        <v>100</v>
      </c>
      <c r="AQ6" s="65">
        <f t="shared" si="5"/>
        <v>99.2</v>
      </c>
      <c r="AR6" s="65">
        <f t="shared" si="5"/>
        <v>102.9</v>
      </c>
      <c r="AS6" s="65" t="str">
        <f>IF(AS8="-","【-】","【"&amp;SUBSTITUTE(TEXT(AS8,"#,##0.0"),"-","△")&amp;"】")</f>
        <v>【102.5】</v>
      </c>
      <c r="AT6" s="65">
        <f>IF(AT8="-",NA(),AT8)</f>
        <v>97.1</v>
      </c>
      <c r="AU6" s="65">
        <f t="shared" ref="AU6:BC6" si="6">IF(AU8="-",NA(),AU8)</f>
        <v>98.3</v>
      </c>
      <c r="AV6" s="65">
        <f t="shared" si="6"/>
        <v>97.8</v>
      </c>
      <c r="AW6" s="65">
        <f t="shared" si="6"/>
        <v>98.1</v>
      </c>
      <c r="AX6" s="65">
        <f t="shared" si="6"/>
        <v>97</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75.900000000000006</v>
      </c>
      <c r="BQ6" s="65">
        <f t="shared" ref="BQ6:BY6" si="8">IF(BQ8="-",NA(),BQ8)</f>
        <v>76.900000000000006</v>
      </c>
      <c r="BR6" s="65">
        <f t="shared" si="8"/>
        <v>76.099999999999994</v>
      </c>
      <c r="BS6" s="65">
        <f t="shared" si="8"/>
        <v>76.3</v>
      </c>
      <c r="BT6" s="65">
        <f t="shared" si="8"/>
        <v>68.3</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69073</v>
      </c>
      <c r="CB6" s="66">
        <f t="shared" ref="CB6:CJ6" si="9">IF(CB8="-",NA(),CB8)</f>
        <v>69333</v>
      </c>
      <c r="CC6" s="66">
        <f t="shared" si="9"/>
        <v>71876</v>
      </c>
      <c r="CD6" s="66">
        <f t="shared" si="9"/>
        <v>74531</v>
      </c>
      <c r="CE6" s="66">
        <f t="shared" si="9"/>
        <v>83943</v>
      </c>
      <c r="CF6" s="66">
        <f t="shared" si="9"/>
        <v>64765</v>
      </c>
      <c r="CG6" s="66">
        <f t="shared" si="9"/>
        <v>66228</v>
      </c>
      <c r="CH6" s="66">
        <f t="shared" si="9"/>
        <v>68751</v>
      </c>
      <c r="CI6" s="66">
        <f t="shared" si="9"/>
        <v>70630</v>
      </c>
      <c r="CJ6" s="66">
        <f t="shared" si="9"/>
        <v>75766</v>
      </c>
      <c r="CK6" s="65" t="str">
        <f>IF(CK8="-","【-】","【"&amp;SUBSTITUTE(TEXT(CK8,"#,##0"),"-","△")&amp;"】")</f>
        <v>【56,733】</v>
      </c>
      <c r="CL6" s="66">
        <f>IF(CL8="-",NA(),CL8)</f>
        <v>23576</v>
      </c>
      <c r="CM6" s="66">
        <f t="shared" ref="CM6:CU6" si="10">IF(CM8="-",NA(),CM8)</f>
        <v>25505</v>
      </c>
      <c r="CN6" s="66">
        <f t="shared" si="10"/>
        <v>25534</v>
      </c>
      <c r="CO6" s="66">
        <f t="shared" si="10"/>
        <v>28241</v>
      </c>
      <c r="CP6" s="66">
        <f t="shared" si="10"/>
        <v>30158</v>
      </c>
      <c r="CQ6" s="66">
        <f t="shared" si="10"/>
        <v>17680</v>
      </c>
      <c r="CR6" s="66">
        <f t="shared" si="10"/>
        <v>18393</v>
      </c>
      <c r="CS6" s="66">
        <f t="shared" si="10"/>
        <v>19207</v>
      </c>
      <c r="CT6" s="66">
        <f t="shared" si="10"/>
        <v>20687</v>
      </c>
      <c r="CU6" s="66">
        <f t="shared" si="10"/>
        <v>22637</v>
      </c>
      <c r="CV6" s="65" t="str">
        <f>IF(CV8="-","【-】","【"&amp;SUBSTITUTE(TEXT(CV8,"#,##0"),"-","△")&amp;"】")</f>
        <v>【16,778】</v>
      </c>
      <c r="CW6" s="65">
        <f>IF(CW8="-",NA(),CW8)</f>
        <v>36.700000000000003</v>
      </c>
      <c r="CX6" s="65">
        <f t="shared" ref="CX6:DF6" si="11">IF(CX8="-",NA(),CX8)</f>
        <v>36.9</v>
      </c>
      <c r="CY6" s="65">
        <f t="shared" si="11"/>
        <v>37.6</v>
      </c>
      <c r="CZ6" s="65">
        <f t="shared" si="11"/>
        <v>38.200000000000003</v>
      </c>
      <c r="DA6" s="65">
        <f t="shared" si="11"/>
        <v>38.200000000000003</v>
      </c>
      <c r="DB6" s="65">
        <f t="shared" si="11"/>
        <v>49.2</v>
      </c>
      <c r="DC6" s="65">
        <f t="shared" si="11"/>
        <v>48.7</v>
      </c>
      <c r="DD6" s="65">
        <f t="shared" si="11"/>
        <v>48.3</v>
      </c>
      <c r="DE6" s="65">
        <f t="shared" si="11"/>
        <v>47.7</v>
      </c>
      <c r="DF6" s="65">
        <f t="shared" si="11"/>
        <v>51.8</v>
      </c>
      <c r="DG6" s="65" t="str">
        <f>IF(DG8="-","【-】","【"&amp;SUBSTITUTE(TEXT(DG8,"#,##0.0"),"-","△")&amp;"】")</f>
        <v>【58.8】</v>
      </c>
      <c r="DH6" s="65">
        <f>IF(DH8="-",NA(),DH8)</f>
        <v>30.1</v>
      </c>
      <c r="DI6" s="65">
        <f t="shared" ref="DI6:DQ6" si="12">IF(DI8="-",NA(),DI8)</f>
        <v>30.7</v>
      </c>
      <c r="DJ6" s="65">
        <f t="shared" si="12"/>
        <v>31.6</v>
      </c>
      <c r="DK6" s="65">
        <f t="shared" si="12"/>
        <v>33.4</v>
      </c>
      <c r="DL6" s="65">
        <f t="shared" si="12"/>
        <v>33</v>
      </c>
      <c r="DM6" s="65">
        <f t="shared" si="12"/>
        <v>27.4</v>
      </c>
      <c r="DN6" s="65">
        <f t="shared" si="12"/>
        <v>27.8</v>
      </c>
      <c r="DO6" s="65">
        <f t="shared" si="12"/>
        <v>28.1</v>
      </c>
      <c r="DP6" s="65">
        <f t="shared" si="12"/>
        <v>29.2</v>
      </c>
      <c r="DQ6" s="65">
        <f t="shared" si="12"/>
        <v>29</v>
      </c>
      <c r="DR6" s="65" t="str">
        <f>IF(DR8="-","【-】","【"&amp;SUBSTITUTE(TEXT(DR8,"#,##0.0"),"-","△")&amp;"】")</f>
        <v>【24.8】</v>
      </c>
      <c r="DS6" s="65">
        <f>IF(DS8="-",NA(),DS8)</f>
        <v>40.9</v>
      </c>
      <c r="DT6" s="65">
        <f t="shared" ref="DT6:EB6" si="13">IF(DT8="-",NA(),DT8)</f>
        <v>44.5</v>
      </c>
      <c r="DU6" s="65">
        <f t="shared" si="13"/>
        <v>48</v>
      </c>
      <c r="DV6" s="65">
        <f t="shared" si="13"/>
        <v>50.4</v>
      </c>
      <c r="DW6" s="65">
        <f t="shared" si="13"/>
        <v>53.5</v>
      </c>
      <c r="DX6" s="65">
        <f t="shared" si="13"/>
        <v>51.2</v>
      </c>
      <c r="DY6" s="65">
        <f t="shared" si="13"/>
        <v>52</v>
      </c>
      <c r="DZ6" s="65">
        <f t="shared" si="13"/>
        <v>52.5</v>
      </c>
      <c r="EA6" s="65">
        <f t="shared" si="13"/>
        <v>52.5</v>
      </c>
      <c r="EB6" s="65">
        <f t="shared" si="13"/>
        <v>54</v>
      </c>
      <c r="EC6" s="65" t="str">
        <f>IF(EC8="-","【-】","【"&amp;SUBSTITUTE(TEXT(EC8,"#,##0.0"),"-","△")&amp;"】")</f>
        <v>【54.8】</v>
      </c>
      <c r="ED6" s="65">
        <f>IF(ED8="-",NA(),ED8)</f>
        <v>57.2</v>
      </c>
      <c r="EE6" s="65">
        <f t="shared" ref="EE6:EM6" si="14">IF(EE8="-",NA(),EE8)</f>
        <v>63.6</v>
      </c>
      <c r="EF6" s="65">
        <f t="shared" si="14"/>
        <v>68.8</v>
      </c>
      <c r="EG6" s="65">
        <f t="shared" si="14"/>
        <v>69.099999999999994</v>
      </c>
      <c r="EH6" s="65">
        <f t="shared" si="14"/>
        <v>72.8</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56588535</v>
      </c>
      <c r="EP6" s="66">
        <f t="shared" ref="EP6:EX6" si="15">IF(EP8="-",NA(),EP8)</f>
        <v>57591709</v>
      </c>
      <c r="EQ6" s="66">
        <f t="shared" si="15"/>
        <v>59495398</v>
      </c>
      <c r="ER6" s="66">
        <f t="shared" si="15"/>
        <v>60701146</v>
      </c>
      <c r="ES6" s="66">
        <f t="shared" si="15"/>
        <v>61262148</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161</v>
      </c>
      <c r="B7" s="63">
        <f t="shared" ref="B7:AH7" si="16">B8</f>
        <v>2020</v>
      </c>
      <c r="C7" s="63">
        <f t="shared" si="16"/>
        <v>197500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35</v>
      </c>
      <c r="R7" s="63" t="str">
        <f t="shared" si="16"/>
        <v>対象</v>
      </c>
      <c r="S7" s="63" t="str">
        <f t="shared" si="16"/>
        <v>透 I 未 訓 ガ</v>
      </c>
      <c r="T7" s="63" t="str">
        <f t="shared" si="16"/>
        <v>救 臨 が 感 災 地 輪</v>
      </c>
      <c r="U7" s="64" t="str">
        <f>U8</f>
        <v>-</v>
      </c>
      <c r="V7" s="64">
        <f>V8</f>
        <v>56204</v>
      </c>
      <c r="W7" s="63" t="str">
        <f>W8</f>
        <v>非該当</v>
      </c>
      <c r="X7" s="63" t="str">
        <f t="shared" si="16"/>
        <v>非該当</v>
      </c>
      <c r="Y7" s="63" t="str">
        <f t="shared" si="16"/>
        <v>７：１</v>
      </c>
      <c r="Z7" s="64">
        <f t="shared" si="16"/>
        <v>622</v>
      </c>
      <c r="AA7" s="64" t="str">
        <f t="shared" si="16"/>
        <v>-</v>
      </c>
      <c r="AB7" s="64">
        <f t="shared" si="16"/>
        <v>16</v>
      </c>
      <c r="AC7" s="64">
        <f t="shared" si="16"/>
        <v>4</v>
      </c>
      <c r="AD7" s="64">
        <f t="shared" si="16"/>
        <v>2</v>
      </c>
      <c r="AE7" s="64">
        <f t="shared" si="16"/>
        <v>644</v>
      </c>
      <c r="AF7" s="64">
        <f t="shared" si="16"/>
        <v>577</v>
      </c>
      <c r="AG7" s="64" t="str">
        <f t="shared" si="16"/>
        <v>-</v>
      </c>
      <c r="AH7" s="64">
        <f t="shared" si="16"/>
        <v>577</v>
      </c>
      <c r="AI7" s="65">
        <f>AI8</f>
        <v>107.5</v>
      </c>
      <c r="AJ7" s="65">
        <f t="shared" ref="AJ7:AR7" si="17">AJ8</f>
        <v>108.6</v>
      </c>
      <c r="AK7" s="65">
        <f t="shared" si="17"/>
        <v>107.4</v>
      </c>
      <c r="AL7" s="65">
        <f t="shared" si="17"/>
        <v>105.4</v>
      </c>
      <c r="AM7" s="65">
        <f t="shared" si="17"/>
        <v>107.1</v>
      </c>
      <c r="AN7" s="65">
        <f t="shared" si="17"/>
        <v>99.8</v>
      </c>
      <c r="AO7" s="65">
        <f t="shared" si="17"/>
        <v>100.1</v>
      </c>
      <c r="AP7" s="65">
        <f t="shared" si="17"/>
        <v>100</v>
      </c>
      <c r="AQ7" s="65">
        <f t="shared" si="17"/>
        <v>99.2</v>
      </c>
      <c r="AR7" s="65">
        <f t="shared" si="17"/>
        <v>102.9</v>
      </c>
      <c r="AS7" s="65"/>
      <c r="AT7" s="65">
        <f>AT8</f>
        <v>97.1</v>
      </c>
      <c r="AU7" s="65">
        <f t="shared" ref="AU7:BC7" si="18">AU8</f>
        <v>98.3</v>
      </c>
      <c r="AV7" s="65">
        <f t="shared" si="18"/>
        <v>97.8</v>
      </c>
      <c r="AW7" s="65">
        <f t="shared" si="18"/>
        <v>98.1</v>
      </c>
      <c r="AX7" s="65">
        <f t="shared" si="18"/>
        <v>97</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75.900000000000006</v>
      </c>
      <c r="BQ7" s="65">
        <f t="shared" ref="BQ7:BY7" si="20">BQ8</f>
        <v>76.900000000000006</v>
      </c>
      <c r="BR7" s="65">
        <f t="shared" si="20"/>
        <v>76.099999999999994</v>
      </c>
      <c r="BS7" s="65">
        <f t="shared" si="20"/>
        <v>76.3</v>
      </c>
      <c r="BT7" s="65">
        <f t="shared" si="20"/>
        <v>68.3</v>
      </c>
      <c r="BU7" s="65">
        <f t="shared" si="20"/>
        <v>79.5</v>
      </c>
      <c r="BV7" s="65">
        <f t="shared" si="20"/>
        <v>79.900000000000006</v>
      </c>
      <c r="BW7" s="65">
        <f t="shared" si="20"/>
        <v>80.2</v>
      </c>
      <c r="BX7" s="65">
        <f t="shared" si="20"/>
        <v>79.8</v>
      </c>
      <c r="BY7" s="65">
        <f t="shared" si="20"/>
        <v>70.599999999999994</v>
      </c>
      <c r="BZ7" s="65"/>
      <c r="CA7" s="66">
        <f>CA8</f>
        <v>69073</v>
      </c>
      <c r="CB7" s="66">
        <f t="shared" ref="CB7:CJ7" si="21">CB8</f>
        <v>69333</v>
      </c>
      <c r="CC7" s="66">
        <f t="shared" si="21"/>
        <v>71876</v>
      </c>
      <c r="CD7" s="66">
        <f t="shared" si="21"/>
        <v>74531</v>
      </c>
      <c r="CE7" s="66">
        <f t="shared" si="21"/>
        <v>83943</v>
      </c>
      <c r="CF7" s="66">
        <f t="shared" si="21"/>
        <v>64765</v>
      </c>
      <c r="CG7" s="66">
        <f t="shared" si="21"/>
        <v>66228</v>
      </c>
      <c r="CH7" s="66">
        <f t="shared" si="21"/>
        <v>68751</v>
      </c>
      <c r="CI7" s="66">
        <f t="shared" si="21"/>
        <v>70630</v>
      </c>
      <c r="CJ7" s="66">
        <f t="shared" si="21"/>
        <v>75766</v>
      </c>
      <c r="CK7" s="65"/>
      <c r="CL7" s="66">
        <f>CL8</f>
        <v>23576</v>
      </c>
      <c r="CM7" s="66">
        <f t="shared" ref="CM7:CU7" si="22">CM8</f>
        <v>25505</v>
      </c>
      <c r="CN7" s="66">
        <f t="shared" si="22"/>
        <v>25534</v>
      </c>
      <c r="CO7" s="66">
        <f t="shared" si="22"/>
        <v>28241</v>
      </c>
      <c r="CP7" s="66">
        <f t="shared" si="22"/>
        <v>30158</v>
      </c>
      <c r="CQ7" s="66">
        <f t="shared" si="22"/>
        <v>17680</v>
      </c>
      <c r="CR7" s="66">
        <f t="shared" si="22"/>
        <v>18393</v>
      </c>
      <c r="CS7" s="66">
        <f t="shared" si="22"/>
        <v>19207</v>
      </c>
      <c r="CT7" s="66">
        <f t="shared" si="22"/>
        <v>20687</v>
      </c>
      <c r="CU7" s="66">
        <f t="shared" si="22"/>
        <v>22637</v>
      </c>
      <c r="CV7" s="65"/>
      <c r="CW7" s="65">
        <f>CW8</f>
        <v>36.700000000000003</v>
      </c>
      <c r="CX7" s="65">
        <f t="shared" ref="CX7:DF7" si="23">CX8</f>
        <v>36.9</v>
      </c>
      <c r="CY7" s="65">
        <f t="shared" si="23"/>
        <v>37.6</v>
      </c>
      <c r="CZ7" s="65">
        <f t="shared" si="23"/>
        <v>38.200000000000003</v>
      </c>
      <c r="DA7" s="65">
        <f t="shared" si="23"/>
        <v>38.200000000000003</v>
      </c>
      <c r="DB7" s="65">
        <f t="shared" si="23"/>
        <v>49.2</v>
      </c>
      <c r="DC7" s="65">
        <f t="shared" si="23"/>
        <v>48.7</v>
      </c>
      <c r="DD7" s="65">
        <f t="shared" si="23"/>
        <v>48.3</v>
      </c>
      <c r="DE7" s="65">
        <f t="shared" si="23"/>
        <v>47.7</v>
      </c>
      <c r="DF7" s="65">
        <f t="shared" si="23"/>
        <v>51.8</v>
      </c>
      <c r="DG7" s="65"/>
      <c r="DH7" s="65">
        <f>DH8</f>
        <v>30.1</v>
      </c>
      <c r="DI7" s="65">
        <f t="shared" ref="DI7:DQ7" si="24">DI8</f>
        <v>30.7</v>
      </c>
      <c r="DJ7" s="65">
        <f t="shared" si="24"/>
        <v>31.6</v>
      </c>
      <c r="DK7" s="65">
        <f t="shared" si="24"/>
        <v>33.4</v>
      </c>
      <c r="DL7" s="65">
        <f t="shared" si="24"/>
        <v>33</v>
      </c>
      <c r="DM7" s="65">
        <f t="shared" si="24"/>
        <v>27.4</v>
      </c>
      <c r="DN7" s="65">
        <f t="shared" si="24"/>
        <v>27.8</v>
      </c>
      <c r="DO7" s="65">
        <f t="shared" si="24"/>
        <v>28.1</v>
      </c>
      <c r="DP7" s="65">
        <f t="shared" si="24"/>
        <v>29.2</v>
      </c>
      <c r="DQ7" s="65">
        <f t="shared" si="24"/>
        <v>29</v>
      </c>
      <c r="DR7" s="65"/>
      <c r="DS7" s="65">
        <f>DS8</f>
        <v>40.9</v>
      </c>
      <c r="DT7" s="65">
        <f t="shared" ref="DT7:EB7" si="25">DT8</f>
        <v>44.5</v>
      </c>
      <c r="DU7" s="65">
        <f t="shared" si="25"/>
        <v>48</v>
      </c>
      <c r="DV7" s="65">
        <f t="shared" si="25"/>
        <v>50.4</v>
      </c>
      <c r="DW7" s="65">
        <f t="shared" si="25"/>
        <v>53.5</v>
      </c>
      <c r="DX7" s="65">
        <f t="shared" si="25"/>
        <v>51.2</v>
      </c>
      <c r="DY7" s="65">
        <f t="shared" si="25"/>
        <v>52</v>
      </c>
      <c r="DZ7" s="65">
        <f t="shared" si="25"/>
        <v>52.5</v>
      </c>
      <c r="EA7" s="65">
        <f t="shared" si="25"/>
        <v>52.5</v>
      </c>
      <c r="EB7" s="65">
        <f t="shared" si="25"/>
        <v>54</v>
      </c>
      <c r="EC7" s="65"/>
      <c r="ED7" s="65">
        <f>ED8</f>
        <v>57.2</v>
      </c>
      <c r="EE7" s="65">
        <f t="shared" ref="EE7:EM7" si="26">EE8</f>
        <v>63.6</v>
      </c>
      <c r="EF7" s="65">
        <f t="shared" si="26"/>
        <v>68.8</v>
      </c>
      <c r="EG7" s="65">
        <f t="shared" si="26"/>
        <v>69.099999999999994</v>
      </c>
      <c r="EH7" s="65">
        <f t="shared" si="26"/>
        <v>72.8</v>
      </c>
      <c r="EI7" s="65">
        <f t="shared" si="26"/>
        <v>64.3</v>
      </c>
      <c r="EJ7" s="65">
        <f t="shared" si="26"/>
        <v>66</v>
      </c>
      <c r="EK7" s="65">
        <f t="shared" si="26"/>
        <v>67.099999999999994</v>
      </c>
      <c r="EL7" s="65">
        <f t="shared" si="26"/>
        <v>67.900000000000006</v>
      </c>
      <c r="EM7" s="65">
        <f t="shared" si="26"/>
        <v>69.2</v>
      </c>
      <c r="EN7" s="65"/>
      <c r="EO7" s="66">
        <f>EO8</f>
        <v>56588535</v>
      </c>
      <c r="EP7" s="66">
        <f t="shared" ref="EP7:EX7" si="27">EP8</f>
        <v>57591709</v>
      </c>
      <c r="EQ7" s="66">
        <f t="shared" si="27"/>
        <v>59495398</v>
      </c>
      <c r="ER7" s="66">
        <f t="shared" si="27"/>
        <v>60701146</v>
      </c>
      <c r="ES7" s="66">
        <f t="shared" si="27"/>
        <v>61262148</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197500</v>
      </c>
      <c r="D8" s="68">
        <v>46</v>
      </c>
      <c r="E8" s="68">
        <v>6</v>
      </c>
      <c r="F8" s="68">
        <v>0</v>
      </c>
      <c r="G8" s="68">
        <v>1</v>
      </c>
      <c r="H8" s="68" t="s">
        <v>162</v>
      </c>
      <c r="I8" s="68" t="s">
        <v>163</v>
      </c>
      <c r="J8" s="68" t="s">
        <v>164</v>
      </c>
      <c r="K8" s="68" t="s">
        <v>165</v>
      </c>
      <c r="L8" s="68" t="s">
        <v>166</v>
      </c>
      <c r="M8" s="68" t="s">
        <v>167</v>
      </c>
      <c r="N8" s="68" t="s">
        <v>168</v>
      </c>
      <c r="O8" s="68" t="s">
        <v>169</v>
      </c>
      <c r="P8" s="68" t="s">
        <v>170</v>
      </c>
      <c r="Q8" s="69">
        <v>35</v>
      </c>
      <c r="R8" s="68" t="s">
        <v>171</v>
      </c>
      <c r="S8" s="68" t="s">
        <v>172</v>
      </c>
      <c r="T8" s="68" t="s">
        <v>173</v>
      </c>
      <c r="U8" s="69" t="s">
        <v>39</v>
      </c>
      <c r="V8" s="69">
        <v>56204</v>
      </c>
      <c r="W8" s="68" t="s">
        <v>174</v>
      </c>
      <c r="X8" s="68" t="s">
        <v>174</v>
      </c>
      <c r="Y8" s="70" t="s">
        <v>175</v>
      </c>
      <c r="Z8" s="69">
        <v>622</v>
      </c>
      <c r="AA8" s="69" t="s">
        <v>39</v>
      </c>
      <c r="AB8" s="69">
        <v>16</v>
      </c>
      <c r="AC8" s="69">
        <v>4</v>
      </c>
      <c r="AD8" s="69">
        <v>2</v>
      </c>
      <c r="AE8" s="69">
        <v>644</v>
      </c>
      <c r="AF8" s="69">
        <v>577</v>
      </c>
      <c r="AG8" s="69" t="s">
        <v>39</v>
      </c>
      <c r="AH8" s="69">
        <v>577</v>
      </c>
      <c r="AI8" s="71">
        <v>107.5</v>
      </c>
      <c r="AJ8" s="71">
        <v>108.6</v>
      </c>
      <c r="AK8" s="71">
        <v>107.4</v>
      </c>
      <c r="AL8" s="71">
        <v>105.4</v>
      </c>
      <c r="AM8" s="71">
        <v>107.1</v>
      </c>
      <c r="AN8" s="71">
        <v>99.8</v>
      </c>
      <c r="AO8" s="71">
        <v>100.1</v>
      </c>
      <c r="AP8" s="71">
        <v>100</v>
      </c>
      <c r="AQ8" s="71">
        <v>99.2</v>
      </c>
      <c r="AR8" s="71">
        <v>102.9</v>
      </c>
      <c r="AS8" s="71">
        <v>102.5</v>
      </c>
      <c r="AT8" s="71">
        <v>97.1</v>
      </c>
      <c r="AU8" s="71">
        <v>98.3</v>
      </c>
      <c r="AV8" s="71">
        <v>97.8</v>
      </c>
      <c r="AW8" s="71">
        <v>98.1</v>
      </c>
      <c r="AX8" s="71">
        <v>97</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75.900000000000006</v>
      </c>
      <c r="BQ8" s="71">
        <v>76.900000000000006</v>
      </c>
      <c r="BR8" s="71">
        <v>76.099999999999994</v>
      </c>
      <c r="BS8" s="71">
        <v>76.3</v>
      </c>
      <c r="BT8" s="71">
        <v>68.3</v>
      </c>
      <c r="BU8" s="71">
        <v>79.5</v>
      </c>
      <c r="BV8" s="71">
        <v>79.900000000000006</v>
      </c>
      <c r="BW8" s="71">
        <v>80.2</v>
      </c>
      <c r="BX8" s="71">
        <v>79.8</v>
      </c>
      <c r="BY8" s="71">
        <v>70.599999999999994</v>
      </c>
      <c r="BZ8" s="71">
        <v>67.2</v>
      </c>
      <c r="CA8" s="72">
        <v>69073</v>
      </c>
      <c r="CB8" s="72">
        <v>69333</v>
      </c>
      <c r="CC8" s="72">
        <v>71876</v>
      </c>
      <c r="CD8" s="72">
        <v>74531</v>
      </c>
      <c r="CE8" s="72">
        <v>83943</v>
      </c>
      <c r="CF8" s="72">
        <v>64765</v>
      </c>
      <c r="CG8" s="72">
        <v>66228</v>
      </c>
      <c r="CH8" s="72">
        <v>68751</v>
      </c>
      <c r="CI8" s="72">
        <v>70630</v>
      </c>
      <c r="CJ8" s="72">
        <v>75766</v>
      </c>
      <c r="CK8" s="71">
        <v>56733</v>
      </c>
      <c r="CL8" s="72">
        <v>23576</v>
      </c>
      <c r="CM8" s="72">
        <v>25505</v>
      </c>
      <c r="CN8" s="72">
        <v>25534</v>
      </c>
      <c r="CO8" s="72">
        <v>28241</v>
      </c>
      <c r="CP8" s="72">
        <v>30158</v>
      </c>
      <c r="CQ8" s="72">
        <v>17680</v>
      </c>
      <c r="CR8" s="72">
        <v>18393</v>
      </c>
      <c r="CS8" s="72">
        <v>19207</v>
      </c>
      <c r="CT8" s="72">
        <v>20687</v>
      </c>
      <c r="CU8" s="72">
        <v>22637</v>
      </c>
      <c r="CV8" s="71">
        <v>16778</v>
      </c>
      <c r="CW8" s="72">
        <v>36.700000000000003</v>
      </c>
      <c r="CX8" s="72">
        <v>36.9</v>
      </c>
      <c r="CY8" s="72">
        <v>37.6</v>
      </c>
      <c r="CZ8" s="72">
        <v>38.200000000000003</v>
      </c>
      <c r="DA8" s="72">
        <v>38.200000000000003</v>
      </c>
      <c r="DB8" s="72">
        <v>49.2</v>
      </c>
      <c r="DC8" s="72">
        <v>48.7</v>
      </c>
      <c r="DD8" s="72">
        <v>48.3</v>
      </c>
      <c r="DE8" s="72">
        <v>47.7</v>
      </c>
      <c r="DF8" s="72">
        <v>51.8</v>
      </c>
      <c r="DG8" s="72">
        <v>58.8</v>
      </c>
      <c r="DH8" s="72">
        <v>30.1</v>
      </c>
      <c r="DI8" s="72">
        <v>30.7</v>
      </c>
      <c r="DJ8" s="72">
        <v>31.6</v>
      </c>
      <c r="DK8" s="72">
        <v>33.4</v>
      </c>
      <c r="DL8" s="72">
        <v>33</v>
      </c>
      <c r="DM8" s="72">
        <v>27.4</v>
      </c>
      <c r="DN8" s="72">
        <v>27.8</v>
      </c>
      <c r="DO8" s="72">
        <v>28.1</v>
      </c>
      <c r="DP8" s="72">
        <v>29.2</v>
      </c>
      <c r="DQ8" s="72">
        <v>29</v>
      </c>
      <c r="DR8" s="72">
        <v>24.8</v>
      </c>
      <c r="DS8" s="71">
        <v>40.9</v>
      </c>
      <c r="DT8" s="71">
        <v>44.5</v>
      </c>
      <c r="DU8" s="71">
        <v>48</v>
      </c>
      <c r="DV8" s="71">
        <v>50.4</v>
      </c>
      <c r="DW8" s="71">
        <v>53.5</v>
      </c>
      <c r="DX8" s="71">
        <v>51.2</v>
      </c>
      <c r="DY8" s="71">
        <v>52</v>
      </c>
      <c r="DZ8" s="71">
        <v>52.5</v>
      </c>
      <c r="EA8" s="71">
        <v>52.5</v>
      </c>
      <c r="EB8" s="71">
        <v>54</v>
      </c>
      <c r="EC8" s="71">
        <v>54.8</v>
      </c>
      <c r="ED8" s="71">
        <v>57.2</v>
      </c>
      <c r="EE8" s="71">
        <v>63.6</v>
      </c>
      <c r="EF8" s="71">
        <v>68.8</v>
      </c>
      <c r="EG8" s="71">
        <v>69.099999999999994</v>
      </c>
      <c r="EH8" s="71">
        <v>72.8</v>
      </c>
      <c r="EI8" s="71">
        <v>64.3</v>
      </c>
      <c r="EJ8" s="71">
        <v>66</v>
      </c>
      <c r="EK8" s="71">
        <v>67.099999999999994</v>
      </c>
      <c r="EL8" s="71">
        <v>67.900000000000006</v>
      </c>
      <c r="EM8" s="71">
        <v>69.2</v>
      </c>
      <c r="EN8" s="71">
        <v>70.3</v>
      </c>
      <c r="EO8" s="72">
        <v>56588535</v>
      </c>
      <c r="EP8" s="72">
        <v>57591709</v>
      </c>
      <c r="EQ8" s="72">
        <v>59495398</v>
      </c>
      <c r="ER8" s="72">
        <v>60701146</v>
      </c>
      <c r="ES8" s="72">
        <v>61262148</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2022-01-06T05:44:38Z</cp:lastPrinted>
  <dcterms:created xsi:type="dcterms:W3CDTF">2021-12-03T08:44:51Z</dcterms:created>
  <dcterms:modified xsi:type="dcterms:W3CDTF">2022-01-20T05:55:19Z</dcterms:modified>
  <cp:category/>
</cp:coreProperties>
</file>