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31.4.10\企業局\本庁共有\1 経営推進課\02　財務\131　決算\経営比較分析表（総務省依頼）\Ｒ３　　　　　\"/>
    </mc:Choice>
  </mc:AlternateContent>
  <workbookProtection workbookAlgorithmName="SHA-512" workbookHashValue="aenhtNW1WXm6nZpl3EiuaplsDHu2qUYyw5MdSkpUylG2hFro691CY0Q1HfaAqwsvKFCg/x94DKD+X7N9TeUreg==" workbookSaltValue="X+tAFae5f0aYnc9tuU9gn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<sst xmlns="http://schemas.openxmlformats.org/spreadsheetml/2006/main" count="228" uniqueCount="113">
  <si>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</si>
  <si>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</si>
  <si>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</si>
  <si>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</si>
  <si>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</si>
  <si>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</si>
  <si>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</si>
  <si>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</si>
  <si>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</si>
  <si>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</si>
  <si>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</si>
  <si>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</si>
  <si>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</si>
  <si>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</si>
  <si>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</si>
  <si>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</si>
  <si>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</si>
  <si>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</si>
  <si>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</si>
  <si>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</si>
  <si>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</si>
  <si>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</si>
  <si>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</si>
  <si>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</si>
  <si>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</si>
  <si>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</si>
  <si>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</si>
  <si>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</si>
  <si>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</si>
  <si>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</si>
  <si>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</si>
  <si>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</si>
  <si>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</si>
  <si>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</si>
  <si>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</si>
  <si>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</si>
  <si>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</si>
  <si>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</si>
  <si>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</si>
  <si>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</si>
  <si>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</si>
  <si>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</si>
  <si>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</si>
  <si>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</si>
  <si>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</si>
  <si>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</si>
  <si>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</si>
  <si>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</si>
  <si>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</si>
  <si>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</si>
  <si>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</si>
  <si>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</si>
  <si>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</si>
  <si>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</si>
  <si>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</si>
  <si>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</si>
  <si>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</si>
  <si>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</si>
  <si>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</si>
  <si>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</si>
  <si>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</si>
  <si>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</si>
  <si>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</si>
  <si>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</si>
  <si>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</si>
  <si>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</si>
  <si>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</si>
  <si>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</si>
  <si>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</si>
  <si>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</si>
  <si>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</si>
  <si>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</si>
  <si>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</si>
  <si>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</si>
  <si>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</si>
  <si>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</si>
  <si>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</si>
  <si>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</si>
  <si>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</si>
  <si>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</si>
  <si>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</si>
  <si>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</si>
  <si>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</si>
  <si>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</si>
  <si>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</si>
  <si>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</si>
  <si>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</si>
  <si>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</si>
  <si>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</si>
  <si>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</si>
  <si>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</si>
  <si>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</si>
  <si>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</si>
  <si>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</si>
  <si>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</si>
  <si>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</si>
  <si>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</si>
  <si>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</si>
  <si>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</si>
  <si>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</si>
  <si>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</si>
  <si>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</si>
  <si>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</si>
  <si>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</si>
  <si>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</si>
  <si>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</si>
  <si>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</si>
  <si>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</si>
  <si>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</si>
  <si>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</si>
  <si>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
　平均値を下回るものの上昇傾向にあり、管路等の老朽化が進んでおり、今後大量更新時期を迎えることから、事業費の平準化を図りながら、計画的な更新を継続していく。
②管路経年化率：
　平均値を下回るものの上昇傾向にあり、国の基準を参考とした更新基準を定め、該当する管路を着実に更新することで、費用の平準化と将来の負担軽減を図っていく。
③管路更新率：
　老朽化対策や耐震化により、更新を要する管路の増加が見込まれる中で事業費の平準化等を図りながら計画的な更新を継続していく。</t>
    <phoneticPr fontId="4"/>
  </si>
  <si>
    <t>①経常収支比率：
　継続して100％を超えているものの、R２年度は料金収入がほぼ横ばいに対して、施設・管路の老朽化対策、耐震化工事に伴う減価償却費や修繕費の増等により低下した。
②累積欠損金比率：
　該当なし。
③流動比率：
　継続して100％を超えており、短期的な債務の支払能力は確保されている。
④企業債残高対給水収益比率：
　過去の集中的な施設整備により、企業債残高が多いが、繰上償還や新規発行額を償還額の範囲内とすることにより必要な投資を実施しつつ残高の逓減に努めている。
⑤料金回収率：
　継続して100％を超えている。利益は老朽化対策、耐震化、企業債償還に充てている。
⑥給水原価：
　平均値を下回っている。経常費用の減少等により、前年を下回った。
⑦施設利用率：
　平均値を下回っており、将来の給水人口の減少を見据えた広域化・広域連携の推進に継続して取り組む。
⑧有収率：
　老朽管の計画的な更新、漏水箇所の特定に努めているものの、給水区域内に中山間地域が多く、標高差が大きいことからポンプ施設や配水池を多く必要とすること、配水管の割合が管路全体の約90％を占めることなどから、漏水箇所の特定に時間を要しており、平均値を下回っている。</t>
    <rPh sb="315" eb="317">
      <t>ゲンショウ</t>
    </rPh>
    <rPh sb="317" eb="318">
      <t>トウ</t>
    </rPh>
    <rPh sb="325" eb="326">
      <t>シタ</t>
    </rPh>
    <phoneticPr fontId="4"/>
  </si>
  <si>
    <t>現状において、経営の健全性及び効率性は確保されている。R7年度までを計画期間とする「経営戦略」(R3.3改定)に基づき、老朽化対策や施設等の耐震化などを着実に実施していく。
○経常収支比率：現行料金により100％以上を維持。
○企業債発行額：償還額の範囲内とし、企業債残高の逓減を図る。
○有収率：老朽管の計画的な更新、音圧監視機器による漏水調査の実施、技術職員によるワーキンググループの取組等により更なる向上を図る（R７年度末91.0％）。
○老朽化管路：国の基準を参考に耐用年数の1.5倍で更新するとともに、管路の長寿命化を実施し、事業費の平準化を図りつつ計画的に更新することにより、老朽管残存率０％を維持（R７年度末０％）。
○基幹施設の耐震化率：R元年度末に100％完了した
○基幹管路の耐震適合率：R６年度末100％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</si>
</sst>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0.71</c:v>
                </c:pt>
                <c:pt idx="1">
                  <c:v>0.48</c:v>
                </c:pt>
                <c:pt idx="2">
                  <c:v>0.28000000000000003</c:v>
                </c:pt>
                <c:pt idx="3">
                  <c:v>0.28999999999999998</c:v>
                </c:pt>
                <c:pt idx="4">
                  <c:v>0.44</c:v>
                </c:pt>
              </c:numCache>
            </c:numRef>
          </c:val>
          <c:extLst>
            <c:ext xmlns:c16="http://schemas.microsoft.com/office/drawing/2014/chart" uri="{C3380CC4-5D6E-409C-BE32-E72D297353CC}">
              <c16:uniqueId val="{00000000-2773-48AF-8E01-C07F8279EB4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0.65</c:v>
                </c:pt>
                <c:pt idx="2">
                  <c:v>0.7</c:v>
                </c:pt>
                <c:pt idx="3">
                  <c:v>0.72</c:v>
                </c:pt>
                <c:pt idx="4">
                  <c:v>0.69</c:v>
                </c:pt>
              </c:numCache>
            </c:numRef>
          </c:val>
          <c:smooth val="0"/>
          <c:extLst>
            <c:ext xmlns:c16="http://schemas.microsoft.com/office/drawing/2014/chart" uri="{C3380CC4-5D6E-409C-BE32-E72D297353CC}">
              <c16:uniqueId val="{00000001-2773-48AF-8E01-C07F8279EB4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60.92</c:v>
                </c:pt>
                <c:pt idx="1">
                  <c:v>58.88</c:v>
                </c:pt>
                <c:pt idx="2">
                  <c:v>59.2</c:v>
                </c:pt>
                <c:pt idx="3">
                  <c:v>60.13</c:v>
                </c:pt>
                <c:pt idx="4">
                  <c:v>61.12</c:v>
                </c:pt>
              </c:numCache>
            </c:numRef>
          </c:val>
          <c:extLst>
            <c:ext xmlns:c16="http://schemas.microsoft.com/office/drawing/2014/chart" uri="{C3380CC4-5D6E-409C-BE32-E72D297353CC}">
              <c16:uniqueId val="{00000000-949B-4F73-9524-40D6CB0E9A8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62.46</c:v>
                </c:pt>
                <c:pt idx="1">
                  <c:v>62.88</c:v>
                </c:pt>
                <c:pt idx="2">
                  <c:v>62.32</c:v>
                </c:pt>
                <c:pt idx="3">
                  <c:v>61.71</c:v>
                </c:pt>
                <c:pt idx="4">
                  <c:v>63.12</c:v>
                </c:pt>
              </c:numCache>
            </c:numRef>
          </c:val>
          <c:smooth val="0"/>
          <c:extLst>
            <c:ext xmlns:c16="http://schemas.microsoft.com/office/drawing/2014/chart" uri="{C3380CC4-5D6E-409C-BE32-E72D297353CC}">
              <c16:uniqueId val="{00000001-949B-4F73-9524-40D6CB0E9A8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89.03</c:v>
                </c:pt>
                <c:pt idx="1">
                  <c:v>89.11</c:v>
                </c:pt>
                <c:pt idx="2">
                  <c:v>89.12</c:v>
                </c:pt>
                <c:pt idx="3">
                  <c:v>86.53</c:v>
                </c:pt>
                <c:pt idx="4">
                  <c:v>86.67</c:v>
                </c:pt>
              </c:numCache>
            </c:numRef>
          </c:val>
          <c:extLst>
            <c:ext xmlns:c16="http://schemas.microsoft.com/office/drawing/2014/chart" uri="{C3380CC4-5D6E-409C-BE32-E72D297353CC}">
              <c16:uniqueId val="{00000000-3A51-408F-B9DD-383B0795130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90.62</c:v>
                </c:pt>
                <c:pt idx="1">
                  <c:v>90.13</c:v>
                </c:pt>
                <c:pt idx="2">
                  <c:v>90.19</c:v>
                </c:pt>
                <c:pt idx="3">
                  <c:v>90.03</c:v>
                </c:pt>
                <c:pt idx="4">
                  <c:v>90.09</c:v>
                </c:pt>
              </c:numCache>
            </c:numRef>
          </c:val>
          <c:smooth val="0"/>
          <c:extLst>
            <c:ext xmlns:c16="http://schemas.microsoft.com/office/drawing/2014/chart" uri="{C3380CC4-5D6E-409C-BE32-E72D297353CC}">
              <c16:uniqueId val="{00000001-3A51-408F-B9DD-383B0795130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117.07</c:v>
                </c:pt>
                <c:pt idx="1">
                  <c:v>116.22</c:v>
                </c:pt>
                <c:pt idx="2">
                  <c:v>114.52</c:v>
                </c:pt>
                <c:pt idx="3">
                  <c:v>114.24</c:v>
                </c:pt>
                <c:pt idx="4">
                  <c:v>115.28</c:v>
                </c:pt>
              </c:numCache>
            </c:numRef>
          </c:val>
          <c:extLst>
            <c:ext xmlns:c16="http://schemas.microsoft.com/office/drawing/2014/chart" uri="{C3380CC4-5D6E-409C-BE32-E72D297353CC}">
              <c16:uniqueId val="{00000000-76F4-49D2-8BD7-74C8A8B8F4E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115.36</c:v>
                </c:pt>
                <c:pt idx="1">
                  <c:v>113.95</c:v>
                </c:pt>
                <c:pt idx="2">
                  <c:v>112.62</c:v>
                </c:pt>
                <c:pt idx="3">
                  <c:v>113.35</c:v>
                </c:pt>
                <c:pt idx="4">
                  <c:v>112.36</c:v>
                </c:pt>
              </c:numCache>
            </c:numRef>
          </c:val>
          <c:smooth val="0"/>
          <c:extLst>
            <c:ext xmlns:c16="http://schemas.microsoft.com/office/drawing/2014/chart" uri="{C3380CC4-5D6E-409C-BE32-E72D297353CC}">
              <c16:uniqueId val="{00000001-76F4-49D2-8BD7-74C8A8B8F4E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43.01</c:v>
                </c:pt>
                <c:pt idx="1">
                  <c:v>44.06</c:v>
                </c:pt>
                <c:pt idx="2">
                  <c:v>44.98</c:v>
                </c:pt>
                <c:pt idx="3">
                  <c:v>46.37</c:v>
                </c:pt>
                <c:pt idx="4">
                  <c:v>47.1</c:v>
                </c:pt>
              </c:numCache>
            </c:numRef>
          </c:val>
          <c:extLst>
            <c:ext xmlns:c16="http://schemas.microsoft.com/office/drawing/2014/chart" uri="{C3380CC4-5D6E-409C-BE32-E72D297353CC}">
              <c16:uniqueId val="{00000000-E397-49DF-BBDB-78936B97C73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48.01</c:v>
                </c:pt>
                <c:pt idx="2">
                  <c:v>48.86</c:v>
                </c:pt>
                <c:pt idx="3">
                  <c:v>49.6</c:v>
                </c:pt>
                <c:pt idx="4">
                  <c:v>50.31</c:v>
                </c:pt>
              </c:numCache>
            </c:numRef>
          </c:val>
          <c:smooth val="0"/>
          <c:extLst>
            <c:ext xmlns:c16="http://schemas.microsoft.com/office/drawing/2014/chart" uri="{C3380CC4-5D6E-409C-BE32-E72D297353CC}">
              <c16:uniqueId val="{00000001-E397-49DF-BBDB-78936B97C73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7.69</c:v>
                </c:pt>
                <c:pt idx="1">
                  <c:v>7.74</c:v>
                </c:pt>
                <c:pt idx="2">
                  <c:v>8.1</c:v>
                </c:pt>
                <c:pt idx="3">
                  <c:v>8.58</c:v>
                </c:pt>
                <c:pt idx="4">
                  <c:v>8.86</c:v>
                </c:pt>
              </c:numCache>
            </c:numRef>
          </c:val>
          <c:extLst>
            <c:ext xmlns:c16="http://schemas.microsoft.com/office/drawing/2014/chart" uri="{C3380CC4-5D6E-409C-BE32-E72D297353CC}">
              <c16:uniqueId val="{00000000-FE04-4BD9-9ABF-35E4148A510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16.170000000000002</c:v>
                </c:pt>
                <c:pt idx="1">
                  <c:v>16.600000000000001</c:v>
                </c:pt>
                <c:pt idx="2">
                  <c:v>18.510000000000002</c:v>
                </c:pt>
                <c:pt idx="3">
                  <c:v>20.49</c:v>
                </c:pt>
                <c:pt idx="4">
                  <c:v>21.34</c:v>
                </c:pt>
              </c:numCache>
            </c:numRef>
          </c:val>
          <c:smooth val="0"/>
          <c:extLst>
            <c:ext xmlns:c16="http://schemas.microsoft.com/office/drawing/2014/chart" uri="{C3380CC4-5D6E-409C-BE32-E72D297353CC}">
              <c16:uniqueId val="{00000001-FE04-4BD9-9ABF-35E4148A510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AB-4692-831B-D68F97A14B3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0.75</c:v>
                </c:pt>
                <c:pt idx="3" formatCode="#,##0.00;&quot;△&quot;#,##0.00;&quot;-&quot;">
                  <c:v>0.51</c:v>
                </c:pt>
                <c:pt idx="4" formatCode="#,##0.00;&quot;△&quot;#,##0.00;&quot;-&quot;">
                  <c:v>0.28999999999999998</c:v>
                </c:pt>
              </c:numCache>
            </c:numRef>
          </c:val>
          <c:smooth val="0"/>
          <c:extLst>
            <c:ext xmlns:c16="http://schemas.microsoft.com/office/drawing/2014/chart" uri="{C3380CC4-5D6E-409C-BE32-E72D297353CC}">
              <c16:uniqueId val="{00000001-37AB-4692-831B-D68F97A14B3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102.57</c:v>
                </c:pt>
                <c:pt idx="1">
                  <c:v>109.67</c:v>
                </c:pt>
                <c:pt idx="2">
                  <c:v>115.02</c:v>
                </c:pt>
                <c:pt idx="3">
                  <c:v>125.25</c:v>
                </c:pt>
                <c:pt idx="4">
                  <c:v>128.47999999999999</c:v>
                </c:pt>
              </c:numCache>
            </c:numRef>
          </c:val>
          <c:extLst>
            <c:ext xmlns:c16="http://schemas.microsoft.com/office/drawing/2014/chart" uri="{C3380CC4-5D6E-409C-BE32-E72D297353CC}">
              <c16:uniqueId val="{00000000-4A2F-4CBB-AF8B-3426A758A9A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311.99</c:v>
                </c:pt>
                <c:pt idx="1">
                  <c:v>307.83</c:v>
                </c:pt>
                <c:pt idx="2">
                  <c:v>318.89</c:v>
                </c:pt>
                <c:pt idx="3">
                  <c:v>309.10000000000002</c:v>
                </c:pt>
                <c:pt idx="4">
                  <c:v>306.08</c:v>
                </c:pt>
              </c:numCache>
            </c:numRef>
          </c:val>
          <c:smooth val="0"/>
          <c:extLst>
            <c:ext xmlns:c16="http://schemas.microsoft.com/office/drawing/2014/chart" uri="{C3380CC4-5D6E-409C-BE32-E72D297353CC}">
              <c16:uniqueId val="{00000001-4A2F-4CBB-AF8B-3426A758A9A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625.23</c:v>
                </c:pt>
                <c:pt idx="1">
                  <c:v>616.04999999999995</c:v>
                </c:pt>
                <c:pt idx="2">
                  <c:v>605.74</c:v>
                </c:pt>
                <c:pt idx="3">
                  <c:v>610.21</c:v>
                </c:pt>
                <c:pt idx="4">
                  <c:v>598.45000000000005</c:v>
                </c:pt>
              </c:numCache>
            </c:numRef>
          </c:val>
          <c:extLst>
            <c:ext xmlns:c16="http://schemas.microsoft.com/office/drawing/2014/chart" uri="{C3380CC4-5D6E-409C-BE32-E72D297353CC}">
              <c16:uniqueId val="{00000000-4D16-471D-8B97-83B067D693F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291.77999999999997</c:v>
                </c:pt>
                <c:pt idx="1">
                  <c:v>295.44</c:v>
                </c:pt>
                <c:pt idx="2">
                  <c:v>290.07</c:v>
                </c:pt>
                <c:pt idx="3">
                  <c:v>290.42</c:v>
                </c:pt>
                <c:pt idx="4">
                  <c:v>294.66000000000003</c:v>
                </c:pt>
              </c:numCache>
            </c:numRef>
          </c:val>
          <c:smooth val="0"/>
          <c:extLst>
            <c:ext xmlns:c16="http://schemas.microsoft.com/office/drawing/2014/chart" uri="{C3380CC4-5D6E-409C-BE32-E72D297353CC}">
              <c16:uniqueId val="{00000001-4D16-471D-8B97-83B067D693F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116.23</c:v>
                </c:pt>
                <c:pt idx="1">
                  <c:v>115.37</c:v>
                </c:pt>
                <c:pt idx="2">
                  <c:v>114.24</c:v>
                </c:pt>
                <c:pt idx="3">
                  <c:v>109.93</c:v>
                </c:pt>
                <c:pt idx="4">
                  <c:v>114.28</c:v>
                </c:pt>
              </c:numCache>
            </c:numRef>
          </c:val>
          <c:extLst>
            <c:ext xmlns:c16="http://schemas.microsoft.com/office/drawing/2014/chart" uri="{C3380CC4-5D6E-409C-BE32-E72D297353CC}">
              <c16:uniqueId val="{00000000-5FB7-4DD5-98CE-1E5D7E38A27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107.61</c:v>
                </c:pt>
                <c:pt idx="1">
                  <c:v>106.02</c:v>
                </c:pt>
                <c:pt idx="2">
                  <c:v>104.84</c:v>
                </c:pt>
                <c:pt idx="3">
                  <c:v>106.11</c:v>
                </c:pt>
                <c:pt idx="4">
                  <c:v>103.75</c:v>
                </c:pt>
              </c:numCache>
            </c:numRef>
          </c:val>
          <c:smooth val="0"/>
          <c:extLst>
            <c:ext xmlns:c16="http://schemas.microsoft.com/office/drawing/2014/chart" uri="{C3380CC4-5D6E-409C-BE32-E72D297353CC}">
              <c16:uniqueId val="{00000001-5FB7-4DD5-98CE-1E5D7E38A27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148.13999999999999</c:v>
                </c:pt>
                <c:pt idx="1">
                  <c:v>149.44</c:v>
                </c:pt>
                <c:pt idx="2">
                  <c:v>151.16999999999999</c:v>
                </c:pt>
                <c:pt idx="3">
                  <c:v>157.6</c:v>
                </c:pt>
                <c:pt idx="4">
                  <c:v>150.97</c:v>
                </c:pt>
              </c:numCache>
            </c:numRef>
          </c:val>
          <c:extLst>
            <c:ext xmlns:c16="http://schemas.microsoft.com/office/drawing/2014/chart" uri="{C3380CC4-5D6E-409C-BE32-E72D297353CC}">
              <c16:uniqueId val="{00000000-4E98-4BEE-A53C-AB63B6D79AD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155.69</c:v>
                </c:pt>
                <c:pt idx="1">
                  <c:v>158.6</c:v>
                </c:pt>
                <c:pt idx="2">
                  <c:v>161.82</c:v>
                </c:pt>
                <c:pt idx="3">
                  <c:v>161.03</c:v>
                </c:pt>
                <c:pt idx="4">
                  <c:v>159.93</c:v>
                </c:pt>
              </c:numCache>
            </c:numRef>
          </c:val>
          <c:smooth val="0"/>
          <c:extLst>
            <c:ext xmlns:c16="http://schemas.microsoft.com/office/drawing/2014/chart" uri="{C3380CC4-5D6E-409C-BE32-E72D297353CC}">
              <c16:uniqueId val="{00000001-4E98-4BEE-A53C-AB63B6D79AD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4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6" t="str">
        <f>データ!H6</f>
        <v>長野県</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8"/>
      <c r="D7" s="78"/>
      <c r="E7" s="78"/>
      <c r="F7" s="78"/>
      <c r="G7" s="78"/>
      <c r="H7" s="78"/>
      <c r="I7" s="77" t="s">
        <v>2</v>
      </c>
      <c r="J7" s="78"/>
      <c r="K7" s="78"/>
      <c r="L7" s="78"/>
      <c r="M7" s="78"/>
      <c r="N7" s="78"/>
      <c r="O7" s="79"/>
      <c r="P7" s="80" t="s">
        <v>3</v>
      </c>
      <c r="Q7" s="80"/>
      <c r="R7" s="80"/>
      <c r="S7" s="80"/>
      <c r="T7" s="80"/>
      <c r="U7" s="80"/>
      <c r="V7" s="80"/>
      <c r="W7" s="80" t="s">
        <v>4</v>
      </c>
      <c r="X7" s="80"/>
      <c r="Y7" s="80"/>
      <c r="Z7" s="80"/>
      <c r="AA7" s="80"/>
      <c r="AB7" s="80"/>
      <c r="AC7" s="80"/>
      <c r="AD7" s="80" t="s">
        <v>5</v>
      </c>
      <c r="AE7" s="80"/>
      <c r="AF7" s="80"/>
      <c r="AG7" s="80"/>
      <c r="AH7" s="80"/>
      <c r="AI7" s="80"/>
      <c r="AJ7" s="80"/>
      <c r="AK7" s="4"/>
      <c r="AL7" s="80" t="s">
        <v>6</v>
      </c>
      <c r="AM7" s="80"/>
      <c r="AN7" s="80"/>
      <c r="AO7" s="80"/>
      <c r="AP7" s="80"/>
      <c r="AQ7" s="80"/>
      <c r="AR7" s="80"/>
      <c r="AS7" s="80"/>
      <c r="AT7" s="77" t="s">
        <v>7</v>
      </c>
      <c r="AU7" s="78"/>
      <c r="AV7" s="78"/>
      <c r="AW7" s="78"/>
      <c r="AX7" s="78"/>
      <c r="AY7" s="78"/>
      <c r="AZ7" s="78"/>
      <c r="BA7" s="78"/>
      <c r="BB7" s="80" t="s">
        <v>8</v>
      </c>
      <c r="BC7" s="80"/>
      <c r="BD7" s="80"/>
      <c r="BE7" s="80"/>
      <c r="BF7" s="80"/>
      <c r="BG7" s="80"/>
      <c r="BH7" s="80"/>
      <c r="BI7" s="80"/>
      <c r="BJ7" s="3"/>
      <c r="BK7" s="3"/>
      <c r="BL7" s="5" t="s">
        <v>9</v>
      </c>
      <c r="BM7" s="6"/>
      <c r="BN7" s="6"/>
      <c r="BO7" s="6"/>
      <c r="BP7" s="6"/>
      <c r="BQ7" s="6"/>
      <c r="BR7" s="6"/>
      <c r="BS7" s="6"/>
      <c r="BT7" s="6"/>
      <c r="BU7" s="6"/>
      <c r="BV7" s="6"/>
      <c r="BW7" s="6"/>
      <c r="BX7" s="6"/>
      <c r="BY7" s="7"/>
    </row>
    <row r="8" spans="1:78" ht="18.75" customHeight="1" x14ac:dyDescent="0.15">
      <c r="A8" s="2"/>
      <c r="B8" s="81" t="str">
        <f>データ!$I$6</f>
        <v>法適用</v>
      </c>
      <c r="C8" s="82"/>
      <c r="D8" s="82"/>
      <c r="E8" s="82"/>
      <c r="F8" s="82"/>
      <c r="G8" s="82"/>
      <c r="H8" s="82"/>
      <c r="I8" s="81" t="str">
        <f>データ!$J$6</f>
        <v>水道事業</v>
      </c>
      <c r="J8" s="82"/>
      <c r="K8" s="82"/>
      <c r="L8" s="82"/>
      <c r="M8" s="82"/>
      <c r="N8" s="82"/>
      <c r="O8" s="83"/>
      <c r="P8" s="84" t="str">
        <f>データ!$K$6</f>
        <v>末端給水事業</v>
      </c>
      <c r="Q8" s="84"/>
      <c r="R8" s="84"/>
      <c r="S8" s="84"/>
      <c r="T8" s="84"/>
      <c r="U8" s="84"/>
      <c r="V8" s="84"/>
      <c r="W8" s="84" t="str">
        <f>データ!$L$6</f>
        <v>A2</v>
      </c>
      <c r="X8" s="84"/>
      <c r="Y8" s="84"/>
      <c r="Z8" s="84"/>
      <c r="AA8" s="84"/>
      <c r="AB8" s="84"/>
      <c r="AC8" s="84"/>
      <c r="AD8" s="84" t="str">
        <f>データ!$M$6</f>
        <v>自治体職員</v>
      </c>
      <c r="AE8" s="84"/>
      <c r="AF8" s="84"/>
      <c r="AG8" s="84"/>
      <c r="AH8" s="84"/>
      <c r="AI8" s="84"/>
      <c r="AJ8" s="84"/>
      <c r="AK8" s="4"/>
      <c r="AL8" s="72">
        <f>データ!$R$6</f>
        <v>2072219</v>
      </c>
      <c r="AM8" s="72"/>
      <c r="AN8" s="72"/>
      <c r="AO8" s="72"/>
      <c r="AP8" s="72"/>
      <c r="AQ8" s="72"/>
      <c r="AR8" s="72"/>
      <c r="AS8" s="72"/>
      <c r="AT8" s="68">
        <f>データ!$S$6</f>
        <v>13561.56</v>
      </c>
      <c r="AU8" s="69"/>
      <c r="AV8" s="69"/>
      <c r="AW8" s="69"/>
      <c r="AX8" s="69"/>
      <c r="AY8" s="69"/>
      <c r="AZ8" s="69"/>
      <c r="BA8" s="69"/>
      <c r="BB8" s="71">
        <f>データ!$T$6</f>
        <v>152.80000000000001</v>
      </c>
      <c r="BC8" s="71"/>
      <c r="BD8" s="71"/>
      <c r="BE8" s="71"/>
      <c r="BF8" s="71"/>
      <c r="BG8" s="71"/>
      <c r="BH8" s="71"/>
      <c r="BI8" s="71"/>
      <c r="BJ8" s="3"/>
      <c r="BK8" s="3"/>
      <c r="BL8" s="75" t="s">
        <v>10</v>
      </c>
      <c r="BM8" s="76"/>
      <c r="BN8" s="8" t="s">
        <v>11</v>
      </c>
      <c r="BO8" s="9"/>
      <c r="BP8" s="9"/>
      <c r="BQ8" s="9"/>
      <c r="BR8" s="9"/>
      <c r="BS8" s="9"/>
      <c r="BT8" s="9"/>
      <c r="BU8" s="9"/>
      <c r="BV8" s="9"/>
      <c r="BW8" s="9"/>
      <c r="BX8" s="9"/>
      <c r="BY8" s="10"/>
    </row>
    <row r="9" spans="1:78" ht="18.75" customHeight="1" x14ac:dyDescent="0.15">
      <c r="A9" s="2"/>
      <c r="B9" s="77" t="s">
        <v>12</v>
      </c>
      <c r="C9" s="78"/>
      <c r="D9" s="78"/>
      <c r="E9" s="78"/>
      <c r="F9" s="78"/>
      <c r="G9" s="78"/>
      <c r="H9" s="78"/>
      <c r="I9" s="77" t="s">
        <v>13</v>
      </c>
      <c r="J9" s="78"/>
      <c r="K9" s="78"/>
      <c r="L9" s="78"/>
      <c r="M9" s="78"/>
      <c r="N9" s="78"/>
      <c r="O9" s="79"/>
      <c r="P9" s="80" t="s">
        <v>14</v>
      </c>
      <c r="Q9" s="80"/>
      <c r="R9" s="80"/>
      <c r="S9" s="80"/>
      <c r="T9" s="80"/>
      <c r="U9" s="80"/>
      <c r="V9" s="80"/>
      <c r="W9" s="80" t="s">
        <v>15</v>
      </c>
      <c r="X9" s="80"/>
      <c r="Y9" s="80"/>
      <c r="Z9" s="80"/>
      <c r="AA9" s="80"/>
      <c r="AB9" s="80"/>
      <c r="AC9" s="80"/>
      <c r="AD9" s="2"/>
      <c r="AE9" s="2"/>
      <c r="AF9" s="2"/>
      <c r="AG9" s="2"/>
      <c r="AH9" s="4"/>
      <c r="AI9" s="4"/>
      <c r="AJ9" s="4"/>
      <c r="AK9" s="4"/>
      <c r="AL9" s="80" t="s">
        <v>16</v>
      </c>
      <c r="AM9" s="80"/>
      <c r="AN9" s="80"/>
      <c r="AO9" s="80"/>
      <c r="AP9" s="80"/>
      <c r="AQ9" s="80"/>
      <c r="AR9" s="80"/>
      <c r="AS9" s="80"/>
      <c r="AT9" s="77" t="s">
        <v>17</v>
      </c>
      <c r="AU9" s="78"/>
      <c r="AV9" s="78"/>
      <c r="AW9" s="78"/>
      <c r="AX9" s="78"/>
      <c r="AY9" s="78"/>
      <c r="AZ9" s="78"/>
      <c r="BA9" s="78"/>
      <c r="BB9" s="80" t="s">
        <v>18</v>
      </c>
      <c r="BC9" s="80"/>
      <c r="BD9" s="80"/>
      <c r="BE9" s="80"/>
      <c r="BF9" s="80"/>
      <c r="BG9" s="80"/>
      <c r="BH9" s="80"/>
      <c r="BI9" s="80"/>
      <c r="BJ9" s="3"/>
      <c r="BK9" s="3"/>
      <c r="BL9" s="66" t="s">
        <v>19</v>
      </c>
      <c r="BM9" s="67"/>
      <c r="BN9" s="11" t="s">
        <v>20</v>
      </c>
      <c r="BO9" s="12"/>
      <c r="BP9" s="12"/>
      <c r="BQ9" s="12"/>
      <c r="BR9" s="12"/>
      <c r="BS9" s="12"/>
      <c r="BT9" s="12"/>
      <c r="BU9" s="12"/>
      <c r="BV9" s="12"/>
      <c r="BW9" s="12"/>
      <c r="BX9" s="12"/>
      <c r="BY9" s="13"/>
    </row>
    <row r="10" spans="1:78" ht="18.75" customHeight="1" x14ac:dyDescent="0.15">
      <c r="A10" s="2"/>
      <c r="B10" s="68" t="str">
        <f>データ!$N$6</f>
        <v>-</v>
      </c>
      <c r="C10" s="69"/>
      <c r="D10" s="69"/>
      <c r="E10" s="69"/>
      <c r="F10" s="69"/>
      <c r="G10" s="69"/>
      <c r="H10" s="69"/>
      <c r="I10" s="68">
        <f>データ!$O$6</f>
        <v>53.02</v>
      </c>
      <c r="J10" s="69"/>
      <c r="K10" s="69"/>
      <c r="L10" s="69"/>
      <c r="M10" s="69"/>
      <c r="N10" s="69"/>
      <c r="O10" s="70"/>
      <c r="P10" s="71">
        <f>データ!$P$6</f>
        <v>31.3</v>
      </c>
      <c r="Q10" s="71"/>
      <c r="R10" s="71"/>
      <c r="S10" s="71"/>
      <c r="T10" s="71"/>
      <c r="U10" s="71"/>
      <c r="V10" s="71"/>
      <c r="W10" s="72">
        <f>データ!$Q$6</f>
        <v>1413</v>
      </c>
      <c r="X10" s="72"/>
      <c r="Y10" s="72"/>
      <c r="Z10" s="72"/>
      <c r="AA10" s="72"/>
      <c r="AB10" s="72"/>
      <c r="AC10" s="72"/>
      <c r="AD10" s="2"/>
      <c r="AE10" s="2"/>
      <c r="AF10" s="2"/>
      <c r="AG10" s="2"/>
      <c r="AH10" s="4"/>
      <c r="AI10" s="4"/>
      <c r="AJ10" s="4"/>
      <c r="AK10" s="4"/>
      <c r="AL10" s="72">
        <f>データ!$U$6</f>
        <v>184972</v>
      </c>
      <c r="AM10" s="72"/>
      <c r="AN10" s="72"/>
      <c r="AO10" s="72"/>
      <c r="AP10" s="72"/>
      <c r="AQ10" s="72"/>
      <c r="AR10" s="72"/>
      <c r="AS10" s="72"/>
      <c r="AT10" s="68">
        <f>データ!$V$6</f>
        <v>280.99</v>
      </c>
      <c r="AU10" s="69"/>
      <c r="AV10" s="69"/>
      <c r="AW10" s="69"/>
      <c r="AX10" s="69"/>
      <c r="AY10" s="69"/>
      <c r="AZ10" s="69"/>
      <c r="BA10" s="69"/>
      <c r="BB10" s="71">
        <f>データ!$W$6</f>
        <v>658.29</v>
      </c>
      <c r="BC10" s="71"/>
      <c r="BD10" s="71"/>
      <c r="BE10" s="71"/>
      <c r="BF10" s="71"/>
      <c r="BG10" s="71"/>
      <c r="BH10" s="71"/>
      <c r="BI10" s="71"/>
      <c r="BJ10" s="2"/>
      <c r="BK10" s="2"/>
      <c r="BL10" s="73" t="s">
        <v>21</v>
      </c>
      <c r="BM10" s="7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3"/>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5"/>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4"/>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4"/>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4"/>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4"/>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4"/>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4"/>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4"/>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4"/>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4"/>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4"/>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4"/>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4"/>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4"/>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4"/>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4"/>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4"/>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4"/>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4"/>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4"/>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4"/>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4"/>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4"/>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4"/>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4"/>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4"/>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4"/>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4"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4"/>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4"/>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4"/>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4"/>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4"/>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4"/>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4"/>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4"/>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2"/>
      <c r="BN59" s="52"/>
      <c r="BO59" s="52"/>
      <c r="BP59" s="52"/>
      <c r="BQ59" s="52"/>
      <c r="BR59" s="52"/>
      <c r="BS59" s="52"/>
      <c r="BT59" s="52"/>
      <c r="BU59" s="52"/>
      <c r="BV59" s="52"/>
      <c r="BW59" s="52"/>
      <c r="BX59" s="52"/>
      <c r="BY59" s="52"/>
      <c r="BZ59" s="53"/>
    </row>
    <row r="60" spans="1:78" ht="13.5" customHeight="1" x14ac:dyDescent="0.15">
      <c r="A60" s="2"/>
      <c r="B60" s="63" t="s">
        <v>27</v>
      </c>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5"/>
      <c r="BK60" s="2"/>
      <c r="BL60" s="54"/>
      <c r="BM60" s="52"/>
      <c r="BN60" s="52"/>
      <c r="BO60" s="52"/>
      <c r="BP60" s="52"/>
      <c r="BQ60" s="52"/>
      <c r="BR60" s="52"/>
      <c r="BS60" s="52"/>
      <c r="BT60" s="52"/>
      <c r="BU60" s="52"/>
      <c r="BV60" s="52"/>
      <c r="BW60" s="52"/>
      <c r="BX60" s="52"/>
      <c r="BY60" s="52"/>
      <c r="BZ60" s="53"/>
    </row>
    <row r="61" spans="1:78" ht="13.5" customHeight="1" x14ac:dyDescent="0.15">
      <c r="A61" s="2"/>
      <c r="B61" s="63"/>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5"/>
      <c r="BK61" s="2"/>
      <c r="BL61" s="54"/>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4"/>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4"/>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4"/>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4"/>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4"/>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4"/>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4"/>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4"/>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4"/>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4"/>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4"/>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4"/>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4"/>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4"/>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4"/>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4"/>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4"/>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5"/>
      <c r="BM82" s="56"/>
      <c r="BN82" s="56"/>
      <c r="BO82" s="56"/>
      <c r="BP82" s="56"/>
      <c r="BQ82" s="56"/>
      <c r="BR82" s="56"/>
      <c r="BS82" s="56"/>
      <c r="BT82" s="56"/>
      <c r="BU82" s="56"/>
      <c r="BV82" s="56"/>
      <c r="BW82" s="56"/>
      <c r="BX82" s="56"/>
      <c r="BY82" s="56"/>
      <c r="BZ82" s="5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YyCovNsgQ4qYfMYnZ2xaN6rKVpuwdd9yjirE6IOlPZ5RKcMQngPWgqo3pOMmHvrRwAuPJofpNfEwjxWUem/t2w==" saltValue="1YWGHtmwtwDZFCRDjcFN+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27</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52</v>
      </c>
      <c r="B4" s="31"/>
      <c r="C4" s="31"/>
      <c r="D4" s="31"/>
      <c r="E4" s="31"/>
      <c r="F4" s="31"/>
      <c r="G4" s="31"/>
      <c r="H4" s="92"/>
      <c r="I4" s="93"/>
      <c r="J4" s="93"/>
      <c r="K4" s="93"/>
      <c r="L4" s="93"/>
      <c r="M4" s="93"/>
      <c r="N4" s="93"/>
      <c r="O4" s="93"/>
      <c r="P4" s="93"/>
      <c r="Q4" s="93"/>
      <c r="R4" s="93"/>
      <c r="S4" s="93"/>
      <c r="T4" s="93"/>
      <c r="U4" s="93"/>
      <c r="V4" s="93"/>
      <c r="W4" s="94"/>
      <c r="X4" s="88" t="s">
        <v>53</v>
      </c>
      <c r="Y4" s="88"/>
      <c r="Z4" s="88"/>
      <c r="AA4" s="88"/>
      <c r="AB4" s="88"/>
      <c r="AC4" s="88"/>
      <c r="AD4" s="88"/>
      <c r="AE4" s="88"/>
      <c r="AF4" s="88"/>
      <c r="AG4" s="88"/>
      <c r="AH4" s="88"/>
      <c r="AI4" s="88" t="s">
        <v>54</v>
      </c>
      <c r="AJ4" s="88"/>
      <c r="AK4" s="88"/>
      <c r="AL4" s="88"/>
      <c r="AM4" s="88"/>
      <c r="AN4" s="88"/>
      <c r="AO4" s="88"/>
      <c r="AP4" s="88"/>
      <c r="AQ4" s="88"/>
      <c r="AR4" s="88"/>
      <c r="AS4" s="88"/>
      <c r="AT4" s="88" t="s">
        <v>55</v>
      </c>
      <c r="AU4" s="88"/>
      <c r="AV4" s="88"/>
      <c r="AW4" s="88"/>
      <c r="AX4" s="88"/>
      <c r="AY4" s="88"/>
      <c r="AZ4" s="88"/>
      <c r="BA4" s="88"/>
      <c r="BB4" s="88"/>
      <c r="BC4" s="88"/>
      <c r="BD4" s="88"/>
      <c r="BE4" s="88" t="s">
        <v>56</v>
      </c>
      <c r="BF4" s="88"/>
      <c r="BG4" s="88"/>
      <c r="BH4" s="88"/>
      <c r="BI4" s="88"/>
      <c r="BJ4" s="88"/>
      <c r="BK4" s="88"/>
      <c r="BL4" s="88"/>
      <c r="BM4" s="88"/>
      <c r="BN4" s="88"/>
      <c r="BO4" s="88"/>
      <c r="BP4" s="88" t="s">
        <v>57</v>
      </c>
      <c r="BQ4" s="88"/>
      <c r="BR4" s="88"/>
      <c r="BS4" s="88"/>
      <c r="BT4" s="88"/>
      <c r="BU4" s="88"/>
      <c r="BV4" s="88"/>
      <c r="BW4" s="88"/>
      <c r="BX4" s="88"/>
      <c r="BY4" s="88"/>
      <c r="BZ4" s="88"/>
      <c r="CA4" s="88" t="s">
        <v>58</v>
      </c>
      <c r="CB4" s="88"/>
      <c r="CC4" s="88"/>
      <c r="CD4" s="88"/>
      <c r="CE4" s="88"/>
      <c r="CF4" s="88"/>
      <c r="CG4" s="88"/>
      <c r="CH4" s="88"/>
      <c r="CI4" s="88"/>
      <c r="CJ4" s="88"/>
      <c r="CK4" s="88"/>
      <c r="CL4" s="88" t="s">
        <v>59</v>
      </c>
      <c r="CM4" s="88"/>
      <c r="CN4" s="88"/>
      <c r="CO4" s="88"/>
      <c r="CP4" s="88"/>
      <c r="CQ4" s="88"/>
      <c r="CR4" s="88"/>
      <c r="CS4" s="88"/>
      <c r="CT4" s="88"/>
      <c r="CU4" s="88"/>
      <c r="CV4" s="88"/>
      <c r="CW4" s="88" t="s">
        <v>60</v>
      </c>
      <c r="CX4" s="88"/>
      <c r="CY4" s="88"/>
      <c r="CZ4" s="88"/>
      <c r="DA4" s="88"/>
      <c r="DB4" s="88"/>
      <c r="DC4" s="88"/>
      <c r="DD4" s="88"/>
      <c r="DE4" s="88"/>
      <c r="DF4" s="88"/>
      <c r="DG4" s="88"/>
      <c r="DH4" s="88" t="s">
        <v>61</v>
      </c>
      <c r="DI4" s="88"/>
      <c r="DJ4" s="88"/>
      <c r="DK4" s="88"/>
      <c r="DL4" s="88"/>
      <c r="DM4" s="88"/>
      <c r="DN4" s="88"/>
      <c r="DO4" s="88"/>
      <c r="DP4" s="88"/>
      <c r="DQ4" s="88"/>
      <c r="DR4" s="88"/>
      <c r="DS4" s="88" t="s">
        <v>62</v>
      </c>
      <c r="DT4" s="88"/>
      <c r="DU4" s="88"/>
      <c r="DV4" s="88"/>
      <c r="DW4" s="88"/>
      <c r="DX4" s="88"/>
      <c r="DY4" s="88"/>
      <c r="DZ4" s="88"/>
      <c r="EA4" s="88"/>
      <c r="EB4" s="88"/>
      <c r="EC4" s="88"/>
      <c r="ED4" s="88" t="s">
        <v>63</v>
      </c>
      <c r="EE4" s="88"/>
      <c r="EF4" s="88"/>
      <c r="EG4" s="88"/>
      <c r="EH4" s="88"/>
      <c r="EI4" s="88"/>
      <c r="EJ4" s="88"/>
      <c r="EK4" s="88"/>
      <c r="EL4" s="88"/>
      <c r="EM4" s="88"/>
      <c r="EN4" s="88"/>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200000</v>
      </c>
      <c r="D6" s="34">
        <f t="shared" si="3"/>
        <v>46</v>
      </c>
      <c r="E6" s="34">
        <f t="shared" si="3"/>
        <v>1</v>
      </c>
      <c r="F6" s="34">
        <f t="shared" si="3"/>
        <v>0</v>
      </c>
      <c r="G6" s="34">
        <f t="shared" si="3"/>
        <v>1</v>
      </c>
      <c r="H6" s="34" t="str">
        <f t="shared" si="3"/>
        <v>長野県</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53.02</v>
      </c>
      <c r="P6" s="35">
        <f t="shared" si="3"/>
        <v>31.3</v>
      </c>
      <c r="Q6" s="35">
        <f t="shared" si="3"/>
        <v>1413</v>
      </c>
      <c r="R6" s="35">
        <f t="shared" si="3"/>
        <v>2072219</v>
      </c>
      <c r="S6" s="35">
        <f t="shared" si="3"/>
        <v>13561.56</v>
      </c>
      <c r="T6" s="35">
        <f t="shared" si="3"/>
        <v>152.80000000000001</v>
      </c>
      <c r="U6" s="35">
        <f t="shared" si="3"/>
        <v>184972</v>
      </c>
      <c r="V6" s="35">
        <f t="shared" si="3"/>
        <v>280.99</v>
      </c>
      <c r="W6" s="35">
        <f t="shared" si="3"/>
        <v>658.29</v>
      </c>
      <c r="X6" s="36">
        <f>IF(X7="",NA(),X7)</f>
        <v>117.07</v>
      </c>
      <c r="Y6" s="36">
        <f t="shared" ref="Y6:AG6" si="4">IF(Y7="",NA(),Y7)</f>
        <v>116.22</v>
      </c>
      <c r="Z6" s="36">
        <f t="shared" si="4"/>
        <v>114.52</v>
      </c>
      <c r="AA6" s="36">
        <f t="shared" si="4"/>
        <v>114.24</v>
      </c>
      <c r="AB6" s="36">
        <f t="shared" si="4"/>
        <v>115.28</v>
      </c>
      <c r="AC6" s="36">
        <f t="shared" si="4"/>
        <v>115.36</v>
      </c>
      <c r="AD6" s="36">
        <f t="shared" si="4"/>
        <v>113.95</v>
      </c>
      <c r="AE6" s="36">
        <f t="shared" si="4"/>
        <v>112.62</v>
      </c>
      <c r="AF6" s="36">
        <f t="shared" si="4"/>
        <v>113.35</v>
      </c>
      <c r="AG6" s="36">
        <f t="shared" si="4"/>
        <v>112.36</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6">
        <f t="shared" si="5"/>
        <v>0.75</v>
      </c>
      <c r="AQ6" s="36">
        <f t="shared" si="5"/>
        <v>0.51</v>
      </c>
      <c r="AR6" s="36">
        <f t="shared" si="5"/>
        <v>0.28999999999999998</v>
      </c>
      <c r="AS6" s="35" t="str">
        <f>IF(AS7="","",IF(AS7="-","【-】","【"&amp;SUBSTITUTE(TEXT(AS7,"#,##0.00"),"-","△")&amp;"】"))</f>
        <v>【1.15】</v>
      </c>
      <c r="AT6" s="36">
        <f>IF(AT7="",NA(),AT7)</f>
        <v>102.57</v>
      </c>
      <c r="AU6" s="36">
        <f t="shared" ref="AU6:BC6" si="6">IF(AU7="",NA(),AU7)</f>
        <v>109.67</v>
      </c>
      <c r="AV6" s="36">
        <f t="shared" si="6"/>
        <v>115.02</v>
      </c>
      <c r="AW6" s="36">
        <f t="shared" si="6"/>
        <v>125.25</v>
      </c>
      <c r="AX6" s="36">
        <f t="shared" si="6"/>
        <v>128.47999999999999</v>
      </c>
      <c r="AY6" s="36">
        <f t="shared" si="6"/>
        <v>311.99</v>
      </c>
      <c r="AZ6" s="36">
        <f t="shared" si="6"/>
        <v>307.83</v>
      </c>
      <c r="BA6" s="36">
        <f t="shared" si="6"/>
        <v>318.89</v>
      </c>
      <c r="BB6" s="36">
        <f t="shared" si="6"/>
        <v>309.10000000000002</v>
      </c>
      <c r="BC6" s="36">
        <f t="shared" si="6"/>
        <v>306.08</v>
      </c>
      <c r="BD6" s="35" t="str">
        <f>IF(BD7="","",IF(BD7="-","【-】","【"&amp;SUBSTITUTE(TEXT(BD7,"#,##0.00"),"-","△")&amp;"】"))</f>
        <v>【260.31】</v>
      </c>
      <c r="BE6" s="36">
        <f>IF(BE7="",NA(),BE7)</f>
        <v>625.23</v>
      </c>
      <c r="BF6" s="36">
        <f t="shared" ref="BF6:BN6" si="7">IF(BF7="",NA(),BF7)</f>
        <v>616.04999999999995</v>
      </c>
      <c r="BG6" s="36">
        <f t="shared" si="7"/>
        <v>605.74</v>
      </c>
      <c r="BH6" s="36">
        <f t="shared" si="7"/>
        <v>610.21</v>
      </c>
      <c r="BI6" s="36">
        <f t="shared" si="7"/>
        <v>598.45000000000005</v>
      </c>
      <c r="BJ6" s="36">
        <f t="shared" si="7"/>
        <v>291.77999999999997</v>
      </c>
      <c r="BK6" s="36">
        <f t="shared" si="7"/>
        <v>295.44</v>
      </c>
      <c r="BL6" s="36">
        <f t="shared" si="7"/>
        <v>290.07</v>
      </c>
      <c r="BM6" s="36">
        <f t="shared" si="7"/>
        <v>290.42</v>
      </c>
      <c r="BN6" s="36">
        <f t="shared" si="7"/>
        <v>294.66000000000003</v>
      </c>
      <c r="BO6" s="35" t="str">
        <f>IF(BO7="","",IF(BO7="-","【-】","【"&amp;SUBSTITUTE(TEXT(BO7,"#,##0.00"),"-","△")&amp;"】"))</f>
        <v>【275.67】</v>
      </c>
      <c r="BP6" s="36">
        <f>IF(BP7="",NA(),BP7)</f>
        <v>116.23</v>
      </c>
      <c r="BQ6" s="36">
        <f t="shared" ref="BQ6:BY6" si="8">IF(BQ7="",NA(),BQ7)</f>
        <v>115.37</v>
      </c>
      <c r="BR6" s="36">
        <f t="shared" si="8"/>
        <v>114.24</v>
      </c>
      <c r="BS6" s="36">
        <f t="shared" si="8"/>
        <v>109.93</v>
      </c>
      <c r="BT6" s="36">
        <f t="shared" si="8"/>
        <v>114.28</v>
      </c>
      <c r="BU6" s="36">
        <f t="shared" si="8"/>
        <v>107.61</v>
      </c>
      <c r="BV6" s="36">
        <f t="shared" si="8"/>
        <v>106.02</v>
      </c>
      <c r="BW6" s="36">
        <f t="shared" si="8"/>
        <v>104.84</v>
      </c>
      <c r="BX6" s="36">
        <f t="shared" si="8"/>
        <v>106.11</v>
      </c>
      <c r="BY6" s="36">
        <f t="shared" si="8"/>
        <v>103.75</v>
      </c>
      <c r="BZ6" s="35" t="str">
        <f>IF(BZ7="","",IF(BZ7="-","【-】","【"&amp;SUBSTITUTE(TEXT(BZ7,"#,##0.00"),"-","△")&amp;"】"))</f>
        <v>【100.05】</v>
      </c>
      <c r="CA6" s="36">
        <f>IF(CA7="",NA(),CA7)</f>
        <v>148.13999999999999</v>
      </c>
      <c r="CB6" s="36">
        <f t="shared" ref="CB6:CJ6" si="9">IF(CB7="",NA(),CB7)</f>
        <v>149.44</v>
      </c>
      <c r="CC6" s="36">
        <f t="shared" si="9"/>
        <v>151.16999999999999</v>
      </c>
      <c r="CD6" s="36">
        <f t="shared" si="9"/>
        <v>157.6</v>
      </c>
      <c r="CE6" s="36">
        <f t="shared" si="9"/>
        <v>150.97</v>
      </c>
      <c r="CF6" s="36">
        <f t="shared" si="9"/>
        <v>155.69</v>
      </c>
      <c r="CG6" s="36">
        <f t="shared" si="9"/>
        <v>158.6</v>
      </c>
      <c r="CH6" s="36">
        <f t="shared" si="9"/>
        <v>161.82</v>
      </c>
      <c r="CI6" s="36">
        <f t="shared" si="9"/>
        <v>161.03</v>
      </c>
      <c r="CJ6" s="36">
        <f t="shared" si="9"/>
        <v>159.93</v>
      </c>
      <c r="CK6" s="35" t="str">
        <f>IF(CK7="","",IF(CK7="-","【-】","【"&amp;SUBSTITUTE(TEXT(CK7,"#,##0.00"),"-","△")&amp;"】"))</f>
        <v>【166.40】</v>
      </c>
      <c r="CL6" s="36">
        <f>IF(CL7="",NA(),CL7)</f>
        <v>60.92</v>
      </c>
      <c r="CM6" s="36">
        <f t="shared" ref="CM6:CU6" si="10">IF(CM7="",NA(),CM7)</f>
        <v>58.88</v>
      </c>
      <c r="CN6" s="36">
        <f t="shared" si="10"/>
        <v>59.2</v>
      </c>
      <c r="CO6" s="36">
        <f t="shared" si="10"/>
        <v>60.13</v>
      </c>
      <c r="CP6" s="36">
        <f t="shared" si="10"/>
        <v>61.12</v>
      </c>
      <c r="CQ6" s="36">
        <f t="shared" si="10"/>
        <v>62.46</v>
      </c>
      <c r="CR6" s="36">
        <f t="shared" si="10"/>
        <v>62.88</v>
      </c>
      <c r="CS6" s="36">
        <f t="shared" si="10"/>
        <v>62.32</v>
      </c>
      <c r="CT6" s="36">
        <f t="shared" si="10"/>
        <v>61.71</v>
      </c>
      <c r="CU6" s="36">
        <f t="shared" si="10"/>
        <v>63.12</v>
      </c>
      <c r="CV6" s="35" t="str">
        <f>IF(CV7="","",IF(CV7="-","【-】","【"&amp;SUBSTITUTE(TEXT(CV7,"#,##0.00"),"-","△")&amp;"】"))</f>
        <v>【60.69】</v>
      </c>
      <c r="CW6" s="36">
        <f>IF(CW7="",NA(),CW7)</f>
        <v>89.03</v>
      </c>
      <c r="CX6" s="36">
        <f t="shared" ref="CX6:DF6" si="11">IF(CX7="",NA(),CX7)</f>
        <v>89.11</v>
      </c>
      <c r="CY6" s="36">
        <f t="shared" si="11"/>
        <v>89.12</v>
      </c>
      <c r="CZ6" s="36">
        <f t="shared" si="11"/>
        <v>86.53</v>
      </c>
      <c r="DA6" s="36">
        <f t="shared" si="11"/>
        <v>86.67</v>
      </c>
      <c r="DB6" s="36">
        <f t="shared" si="11"/>
        <v>90.62</v>
      </c>
      <c r="DC6" s="36">
        <f t="shared" si="11"/>
        <v>90.13</v>
      </c>
      <c r="DD6" s="36">
        <f t="shared" si="11"/>
        <v>90.19</v>
      </c>
      <c r="DE6" s="36">
        <f t="shared" si="11"/>
        <v>90.03</v>
      </c>
      <c r="DF6" s="36">
        <f t="shared" si="11"/>
        <v>90.09</v>
      </c>
      <c r="DG6" s="35" t="str">
        <f>IF(DG7="","",IF(DG7="-","【-】","【"&amp;SUBSTITUTE(TEXT(DG7,"#,##0.00"),"-","△")&amp;"】"))</f>
        <v>【89.82】</v>
      </c>
      <c r="DH6" s="36">
        <f>IF(DH7="",NA(),DH7)</f>
        <v>43.01</v>
      </c>
      <c r="DI6" s="36">
        <f t="shared" ref="DI6:DQ6" si="12">IF(DI7="",NA(),DI7)</f>
        <v>44.06</v>
      </c>
      <c r="DJ6" s="36">
        <f t="shared" si="12"/>
        <v>44.98</v>
      </c>
      <c r="DK6" s="36">
        <f t="shared" si="12"/>
        <v>46.37</v>
      </c>
      <c r="DL6" s="36">
        <f t="shared" si="12"/>
        <v>47.1</v>
      </c>
      <c r="DM6" s="36">
        <f t="shared" si="12"/>
        <v>48.01</v>
      </c>
      <c r="DN6" s="36">
        <f t="shared" si="12"/>
        <v>48.01</v>
      </c>
      <c r="DO6" s="36">
        <f t="shared" si="12"/>
        <v>48.86</v>
      </c>
      <c r="DP6" s="36">
        <f t="shared" si="12"/>
        <v>49.6</v>
      </c>
      <c r="DQ6" s="36">
        <f t="shared" si="12"/>
        <v>50.31</v>
      </c>
      <c r="DR6" s="35" t="str">
        <f>IF(DR7="","",IF(DR7="-","【-】","【"&amp;SUBSTITUTE(TEXT(DR7,"#,##0.00"),"-","△")&amp;"】"))</f>
        <v>【50.19】</v>
      </c>
      <c r="DS6" s="36">
        <f>IF(DS7="",NA(),DS7)</f>
        <v>7.69</v>
      </c>
      <c r="DT6" s="36">
        <f t="shared" ref="DT6:EB6" si="13">IF(DT7="",NA(),DT7)</f>
        <v>7.74</v>
      </c>
      <c r="DU6" s="36">
        <f t="shared" si="13"/>
        <v>8.1</v>
      </c>
      <c r="DV6" s="36">
        <f t="shared" si="13"/>
        <v>8.58</v>
      </c>
      <c r="DW6" s="36">
        <f t="shared" si="13"/>
        <v>8.86</v>
      </c>
      <c r="DX6" s="36">
        <f t="shared" si="13"/>
        <v>16.170000000000002</v>
      </c>
      <c r="DY6" s="36">
        <f t="shared" si="13"/>
        <v>16.600000000000001</v>
      </c>
      <c r="DZ6" s="36">
        <f t="shared" si="13"/>
        <v>18.510000000000002</v>
      </c>
      <c r="EA6" s="36">
        <f t="shared" si="13"/>
        <v>20.49</v>
      </c>
      <c r="EB6" s="36">
        <f t="shared" si="13"/>
        <v>21.34</v>
      </c>
      <c r="EC6" s="35" t="str">
        <f>IF(EC7="","",IF(EC7="-","【-】","【"&amp;SUBSTITUTE(TEXT(EC7,"#,##0.00"),"-","△")&amp;"】"))</f>
        <v>【20.63】</v>
      </c>
      <c r="ED6" s="36">
        <f>IF(ED7="",NA(),ED7)</f>
        <v>0.71</v>
      </c>
      <c r="EE6" s="36">
        <f t="shared" ref="EE6:EM6" si="14">IF(EE7="",NA(),EE7)</f>
        <v>0.48</v>
      </c>
      <c r="EF6" s="36">
        <f t="shared" si="14"/>
        <v>0.28000000000000003</v>
      </c>
      <c r="EG6" s="36">
        <f t="shared" si="14"/>
        <v>0.28999999999999998</v>
      </c>
      <c r="EH6" s="36">
        <f t="shared" si="14"/>
        <v>0.44</v>
      </c>
      <c r="EI6" s="36">
        <f t="shared" si="14"/>
        <v>0.67</v>
      </c>
      <c r="EJ6" s="36">
        <f t="shared" si="14"/>
        <v>0.65</v>
      </c>
      <c r="EK6" s="36">
        <f t="shared" si="14"/>
        <v>0.7</v>
      </c>
      <c r="EL6" s="36">
        <f t="shared" si="14"/>
        <v>0.72</v>
      </c>
      <c r="EM6" s="36">
        <f t="shared" si="14"/>
        <v>0.69</v>
      </c>
      <c r="EN6" s="35" t="str">
        <f>IF(EN7="","",IF(EN7="-","【-】","【"&amp;SUBSTITUTE(TEXT(EN7,"#,##0.00"),"-","△")&amp;"】"))</f>
        <v>【0.69】</v>
      </c>
    </row>
    <row r="7" spans="1:144" s="37" customFormat="1" x14ac:dyDescent="0.15">
      <c r="A7" s="29"/>
      <c r="B7" s="38">
        <v>2020</v>
      </c>
      <c r="C7" s="38">
        <v>200000</v>
      </c>
      <c r="D7" s="38">
        <v>46</v>
      </c>
      <c r="E7" s="38">
        <v>1</v>
      </c>
      <c r="F7" s="38">
        <v>0</v>
      </c>
      <c r="G7" s="38">
        <v>1</v>
      </c>
      <c r="H7" s="38" t="s">
        <v>92</v>
      </c>
      <c r="I7" s="38" t="s">
        <v>93</v>
      </c>
      <c r="J7" s="38" t="s">
        <v>94</v>
      </c>
      <c r="K7" s="38" t="s">
        <v>95</v>
      </c>
      <c r="L7" s="38" t="s">
        <v>96</v>
      </c>
      <c r="M7" s="38" t="s">
        <v>97</v>
      </c>
      <c r="N7" s="39" t="s">
        <v>98</v>
      </c>
      <c r="O7" s="39">
        <v>53.02</v>
      </c>
      <c r="P7" s="39">
        <v>31.3</v>
      </c>
      <c r="Q7" s="39">
        <v>1413</v>
      </c>
      <c r="R7" s="39">
        <v>2072219</v>
      </c>
      <c r="S7" s="39">
        <v>13561.56</v>
      </c>
      <c r="T7" s="39">
        <v>152.80000000000001</v>
      </c>
      <c r="U7" s="39">
        <v>184972</v>
      </c>
      <c r="V7" s="39">
        <v>280.99</v>
      </c>
      <c r="W7" s="39">
        <v>658.29</v>
      </c>
      <c r="X7" s="39">
        <v>117.07</v>
      </c>
      <c r="Y7" s="39">
        <v>116.22</v>
      </c>
      <c r="Z7" s="39">
        <v>114.52</v>
      </c>
      <c r="AA7" s="39">
        <v>114.24</v>
      </c>
      <c r="AB7" s="39">
        <v>115.28</v>
      </c>
      <c r="AC7" s="39">
        <v>115.36</v>
      </c>
      <c r="AD7" s="39">
        <v>113.95</v>
      </c>
      <c r="AE7" s="39">
        <v>112.62</v>
      </c>
      <c r="AF7" s="39">
        <v>113.35</v>
      </c>
      <c r="AG7" s="39">
        <v>112.36</v>
      </c>
      <c r="AH7" s="39">
        <v>110.27</v>
      </c>
      <c r="AI7" s="39">
        <v>0</v>
      </c>
      <c r="AJ7" s="39">
        <v>0</v>
      </c>
      <c r="AK7" s="39">
        <v>0</v>
      </c>
      <c r="AL7" s="39">
        <v>0</v>
      </c>
      <c r="AM7" s="39">
        <v>0</v>
      </c>
      <c r="AN7" s="39">
        <v>0</v>
      </c>
      <c r="AO7" s="39">
        <v>0</v>
      </c>
      <c r="AP7" s="39">
        <v>0.75</v>
      </c>
      <c r="AQ7" s="39">
        <v>0.51</v>
      </c>
      <c r="AR7" s="39">
        <v>0.28999999999999998</v>
      </c>
      <c r="AS7" s="39">
        <v>1.1499999999999999</v>
      </c>
      <c r="AT7" s="39">
        <v>102.57</v>
      </c>
      <c r="AU7" s="39">
        <v>109.67</v>
      </c>
      <c r="AV7" s="39">
        <v>115.02</v>
      </c>
      <c r="AW7" s="39">
        <v>125.25</v>
      </c>
      <c r="AX7" s="39">
        <v>128.47999999999999</v>
      </c>
      <c r="AY7" s="39">
        <v>311.99</v>
      </c>
      <c r="AZ7" s="39">
        <v>307.83</v>
      </c>
      <c r="BA7" s="39">
        <v>318.89</v>
      </c>
      <c r="BB7" s="39">
        <v>309.10000000000002</v>
      </c>
      <c r="BC7" s="39">
        <v>306.08</v>
      </c>
      <c r="BD7" s="39">
        <v>260.31</v>
      </c>
      <c r="BE7" s="39">
        <v>625.23</v>
      </c>
      <c r="BF7" s="39">
        <v>616.04999999999995</v>
      </c>
      <c r="BG7" s="39">
        <v>605.74</v>
      </c>
      <c r="BH7" s="39">
        <v>610.21</v>
      </c>
      <c r="BI7" s="39">
        <v>598.45000000000005</v>
      </c>
      <c r="BJ7" s="39">
        <v>291.77999999999997</v>
      </c>
      <c r="BK7" s="39">
        <v>295.44</v>
      </c>
      <c r="BL7" s="39">
        <v>290.07</v>
      </c>
      <c r="BM7" s="39">
        <v>290.42</v>
      </c>
      <c r="BN7" s="39">
        <v>294.66000000000003</v>
      </c>
      <c r="BO7" s="39">
        <v>275.67</v>
      </c>
      <c r="BP7" s="39">
        <v>116.23</v>
      </c>
      <c r="BQ7" s="39">
        <v>115.37</v>
      </c>
      <c r="BR7" s="39">
        <v>114.24</v>
      </c>
      <c r="BS7" s="39">
        <v>109.93</v>
      </c>
      <c r="BT7" s="39">
        <v>114.28</v>
      </c>
      <c r="BU7" s="39">
        <v>107.61</v>
      </c>
      <c r="BV7" s="39">
        <v>106.02</v>
      </c>
      <c r="BW7" s="39">
        <v>104.84</v>
      </c>
      <c r="BX7" s="39">
        <v>106.11</v>
      </c>
      <c r="BY7" s="39">
        <v>103.75</v>
      </c>
      <c r="BZ7" s="39">
        <v>100.05</v>
      </c>
      <c r="CA7" s="39">
        <v>148.13999999999999</v>
      </c>
      <c r="CB7" s="39">
        <v>149.44</v>
      </c>
      <c r="CC7" s="39">
        <v>151.16999999999999</v>
      </c>
      <c r="CD7" s="39">
        <v>157.6</v>
      </c>
      <c r="CE7" s="39">
        <v>150.97</v>
      </c>
      <c r="CF7" s="39">
        <v>155.69</v>
      </c>
      <c r="CG7" s="39">
        <v>158.6</v>
      </c>
      <c r="CH7" s="39">
        <v>161.82</v>
      </c>
      <c r="CI7" s="39">
        <v>161.03</v>
      </c>
      <c r="CJ7" s="39">
        <v>159.93</v>
      </c>
      <c r="CK7" s="39">
        <v>166.4</v>
      </c>
      <c r="CL7" s="39">
        <v>60.92</v>
      </c>
      <c r="CM7" s="39">
        <v>58.88</v>
      </c>
      <c r="CN7" s="39">
        <v>59.2</v>
      </c>
      <c r="CO7" s="39">
        <v>60.13</v>
      </c>
      <c r="CP7" s="39">
        <v>61.12</v>
      </c>
      <c r="CQ7" s="39">
        <v>62.46</v>
      </c>
      <c r="CR7" s="39">
        <v>62.88</v>
      </c>
      <c r="CS7" s="39">
        <v>62.32</v>
      </c>
      <c r="CT7" s="39">
        <v>61.71</v>
      </c>
      <c r="CU7" s="39">
        <v>63.12</v>
      </c>
      <c r="CV7" s="39">
        <v>60.69</v>
      </c>
      <c r="CW7" s="39">
        <v>89.03</v>
      </c>
      <c r="CX7" s="39">
        <v>89.11</v>
      </c>
      <c r="CY7" s="39">
        <v>89.12</v>
      </c>
      <c r="CZ7" s="39">
        <v>86.53</v>
      </c>
      <c r="DA7" s="39">
        <v>86.67</v>
      </c>
      <c r="DB7" s="39">
        <v>90.62</v>
      </c>
      <c r="DC7" s="39">
        <v>90.13</v>
      </c>
      <c r="DD7" s="39">
        <v>90.19</v>
      </c>
      <c r="DE7" s="39">
        <v>90.03</v>
      </c>
      <c r="DF7" s="39">
        <v>90.09</v>
      </c>
      <c r="DG7" s="39">
        <v>89.82</v>
      </c>
      <c r="DH7" s="39">
        <v>43.01</v>
      </c>
      <c r="DI7" s="39">
        <v>44.06</v>
      </c>
      <c r="DJ7" s="39">
        <v>44.98</v>
      </c>
      <c r="DK7" s="39">
        <v>46.37</v>
      </c>
      <c r="DL7" s="39">
        <v>47.1</v>
      </c>
      <c r="DM7" s="39">
        <v>48.01</v>
      </c>
      <c r="DN7" s="39">
        <v>48.01</v>
      </c>
      <c r="DO7" s="39">
        <v>48.86</v>
      </c>
      <c r="DP7" s="39">
        <v>49.6</v>
      </c>
      <c r="DQ7" s="39">
        <v>50.31</v>
      </c>
      <c r="DR7" s="39">
        <v>50.19</v>
      </c>
      <c r="DS7" s="39">
        <v>7.69</v>
      </c>
      <c r="DT7" s="39">
        <v>7.74</v>
      </c>
      <c r="DU7" s="39">
        <v>8.1</v>
      </c>
      <c r="DV7" s="39">
        <v>8.58</v>
      </c>
      <c r="DW7" s="39">
        <v>8.86</v>
      </c>
      <c r="DX7" s="39">
        <v>16.170000000000002</v>
      </c>
      <c r="DY7" s="39">
        <v>16.600000000000001</v>
      </c>
      <c r="DZ7" s="39">
        <v>18.510000000000002</v>
      </c>
      <c r="EA7" s="39">
        <v>20.49</v>
      </c>
      <c r="EB7" s="39">
        <v>21.34</v>
      </c>
      <c r="EC7" s="39">
        <v>20.63</v>
      </c>
      <c r="ED7" s="39">
        <v>0.71</v>
      </c>
      <c r="EE7" s="39">
        <v>0.48</v>
      </c>
      <c r="EF7" s="39">
        <v>0.28000000000000003</v>
      </c>
      <c r="EG7" s="39">
        <v>0.28999999999999998</v>
      </c>
      <c r="EH7" s="39">
        <v>0.44</v>
      </c>
      <c r="EI7" s="39">
        <v>0.67</v>
      </c>
      <c r="EJ7" s="39">
        <v>0.65</v>
      </c>
      <c r="EK7" s="39">
        <v>0.7</v>
      </c>
      <c r="EL7" s="39">
        <v>0.72</v>
      </c>
      <c r="EM7" s="39">
        <v>0.69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N0000011</cp:lastModifiedBy>
  <cp:lastPrinted>2022-02-08T02:56:28Z</cp:lastPrinted>
  <dcterms:created xsi:type="dcterms:W3CDTF">2021-12-03T06:49:26Z</dcterms:created>
  <dcterms:modified xsi:type="dcterms:W3CDTF">2022-02-08T09:16:51Z</dcterms:modified>
  <cp:category/>
</cp:coreProperties>
</file>