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500037\AppData\Local\Microsoft\Windows\INetCache\Content.Outlook\MJS3FSSM\"/>
    </mc:Choice>
  </mc:AlternateContent>
  <workbookProtection workbookAlgorithmName="SHA-512" workbookHashValue="x4yxXP5/KlnKqHLyKyWhJiYtRb6V14YvIQjMh29PzhoT6Rp4ktCWqovPKAGhFuvqCoGDbWo4TkckOTa4xNnjLQ==" workbookSaltValue="TLZv/UmDjgoqIg9MXOeN6Q==" workbookSpinCount="100000" lockStructure="1"/>
  <bookViews>
    <workbookView xWindow="0" yWindow="0" windowWidth="20490" windowHeight="74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EQ7" i="5"/>
  <c r="EP7" i="5"/>
  <c r="EO7" i="5"/>
  <c r="EM7" i="5"/>
  <c r="EL7" i="5"/>
  <c r="GT80" i="4" s="1"/>
  <c r="EK7" i="5"/>
  <c r="EJ7" i="5"/>
  <c r="EI7" i="5"/>
  <c r="EH7" i="5"/>
  <c r="HM79" i="4" s="1"/>
  <c r="EG7" i="5"/>
  <c r="EF7" i="5"/>
  <c r="GA79" i="4" s="1"/>
  <c r="EE7" i="5"/>
  <c r="FH79" i="4" s="1"/>
  <c r="ED7" i="5"/>
  <c r="EO79" i="4" s="1"/>
  <c r="EB7" i="5"/>
  <c r="EA7" i="5"/>
  <c r="DZ7" i="5"/>
  <c r="DY7" i="5"/>
  <c r="DX7" i="5"/>
  <c r="DW7" i="5"/>
  <c r="DV7" i="5"/>
  <c r="BZ79" i="4" s="1"/>
  <c r="DU7" i="5"/>
  <c r="BG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EH55" i="4" s="1"/>
  <c r="CM7" i="5"/>
  <c r="DS55" i="4" s="1"/>
  <c r="CL7" i="5"/>
  <c r="DD55" i="4" s="1"/>
  <c r="CJ7" i="5"/>
  <c r="CI7" i="5"/>
  <c r="BI56" i="4" s="1"/>
  <c r="CH7" i="5"/>
  <c r="AT56" i="4" s="1"/>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EH33" i="4" s="1"/>
  <c r="AU7" i="5"/>
  <c r="DS33" i="4" s="1"/>
  <c r="AT7" i="5"/>
  <c r="DD33" i="4" s="1"/>
  <c r="AR7" i="5"/>
  <c r="AQ7" i="5"/>
  <c r="BI34" i="4" s="1"/>
  <c r="AP7" i="5"/>
  <c r="AT34" i="4" s="1"/>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LP8" i="4" s="1"/>
  <c r="AA6" i="5"/>
  <c r="Z6" i="5"/>
  <c r="ID8" i="4" s="1"/>
  <c r="Y6" i="5"/>
  <c r="FZ12" i="4" s="1"/>
  <c r="X6" i="5"/>
  <c r="EG12" i="4" s="1"/>
  <c r="W6" i="5"/>
  <c r="V6" i="5"/>
  <c r="AU12" i="4" s="1"/>
  <c r="U6" i="5"/>
  <c r="B12" i="4" s="1"/>
  <c r="T6" i="5"/>
  <c r="FZ10" i="4" s="1"/>
  <c r="S6" i="5"/>
  <c r="R6" i="5"/>
  <c r="CN10" i="4" s="1"/>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E90" i="4"/>
  <c r="D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CN12" i="4"/>
  <c r="LP10" i="4"/>
  <c r="JW10" i="4"/>
  <c r="EG10" i="4"/>
  <c r="JW8" i="4"/>
  <c r="EG8" i="4"/>
  <c r="B8" i="4"/>
  <c r="B6" i="4"/>
  <c r="MH78" i="4" l="1"/>
  <c r="IZ54" i="4"/>
  <c r="IZ32" i="4"/>
  <c r="MN54" i="4"/>
  <c r="HM78" i="4"/>
  <c r="FL54" i="4"/>
  <c r="FL32" i="4"/>
  <c r="CS78" i="4"/>
  <c r="BX54" i="4"/>
  <c r="BX32" i="4"/>
  <c r="MN32" i="4"/>
  <c r="C11" i="5"/>
  <c r="D11" i="5"/>
  <c r="E11" i="5"/>
  <c r="B11" i="5"/>
  <c r="FH78" i="4" l="1"/>
  <c r="DS54" i="4"/>
  <c r="DS32" i="4"/>
  <c r="KC78" i="4"/>
  <c r="AN78" i="4"/>
  <c r="AE54" i="4"/>
  <c r="AE32" i="4"/>
  <c r="KU54" i="4"/>
  <c r="KU32" i="4"/>
  <c r="HG54" i="4"/>
  <c r="HG32" i="4"/>
  <c r="LY54" i="4"/>
  <c r="LY32" i="4"/>
  <c r="BI54" i="4"/>
  <c r="BI32" i="4"/>
  <c r="LO78" i="4"/>
  <c r="IK54" i="4"/>
  <c r="IK32" i="4"/>
  <c r="EW54" i="4"/>
  <c r="EW32" i="4"/>
  <c r="GT78" i="4"/>
  <c r="BZ78" i="4"/>
  <c r="JJ78" i="4"/>
  <c r="GR54" i="4"/>
  <c r="GR32" i="4"/>
  <c r="U78" i="4"/>
  <c r="P54" i="4"/>
  <c r="P32" i="4"/>
  <c r="EO78" i="4"/>
  <c r="DD54" i="4"/>
  <c r="DD32" i="4"/>
  <c r="KF54" i="4"/>
  <c r="KF32" i="4"/>
  <c r="BG78" i="4"/>
  <c r="AT54" i="4"/>
  <c r="AT32" i="4"/>
  <c r="HV54" i="4"/>
  <c r="HV32" i="4"/>
  <c r="LJ54" i="4"/>
  <c r="LJ32" i="4"/>
  <c r="KV78" i="4"/>
  <c r="GA78" i="4"/>
  <c r="EH32" i="4"/>
  <c r="EH54"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<sst xmlns="http://schemas.openxmlformats.org/spreadsheetml/2006/main" count="327" uniqueCount="183">
  <si>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</si>
  <si>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</si>
  <si>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</si>
  <si>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</si>
  <si>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</si>
  <si>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</si>
  <si>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</si>
  <si>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</si>
  <si>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</si>
  <si>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</si>
  <si>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</si>
  <si>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</si>
  <si>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</si>
  <si>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</si>
  <si>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</si>
  <si>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</si>
  <si>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</si>
  <si>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</si>
  <si>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</si>
  <si>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</si>
  <si>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</si>
  <si>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</si>
  <si>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</si>
  <si>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</si>
  <si>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</si>
  <si>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</si>
  <si>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</si>
  <si>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</si>
  <si>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</si>
  <si>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</si>
  <si>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</si>
  <si>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</si>
  <si>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</si>
  <si>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</si>
  <si>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</si>
  <si>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</si>
  <si>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</si>
  <si>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</si>
  <si>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</si>
  <si>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</si>
  <si>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</si>
  <si>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</si>
  <si>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</si>
  <si>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</si>
  <si>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</si>
  <si>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</si>
  <si>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</si>
  <si>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</si>
  <si>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</si>
  <si>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</si>
  <si>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</si>
  <si>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</si>
  <si>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</si>
  <si>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</si>
  <si>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</si>
  <si>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</si>
  <si>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</si>
  <si>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</si>
  <si>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</si>
  <si>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</si>
  <si>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</si>
  <si>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</si>
  <si>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</si>
  <si>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</si>
  <si>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</si>
  <si>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</si>
  <si>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</si>
  <si>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</si>
  <si>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</si>
  <si>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</si>
  <si>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</si>
  <si>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</si>
  <si>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</si>
  <si>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</si>
  <si>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</si>
  <si>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</si>
  <si>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</si>
  <si>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</si>
  <si>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</si>
  <si>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</si>
  <si>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</si>
  <si>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</si>
  <si>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</si>
  <si>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</si>
  <si>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</si>
  <si>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</si>
  <si>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</si>
  <si>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</si>
  <si>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</si>
  <si>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</si>
  <si>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</si>
  <si>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</si>
  <si>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</si>
  <si>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</si>
  <si>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</si>
  <si>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</si>
  <si>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</si>
  <si>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</si>
  <si>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</si>
  <si>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</si>
  <si>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</si>
  <si>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</si>
  <si>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</si>
  <si>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</si>
  <si>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</si>
  <si>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</si>
  <si>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</si>
  <si>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</si>
  <si>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</si>
  <si>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</si>
  <si>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</si>
  <si>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</si>
  <si>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</si>
  <si>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</si>
  <si>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</si>
  <si>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</si>
  <si>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</si>
  <si>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</si>
  <si>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</si>
  <si>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</si>
  <si>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</si>
  <si>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</si>
  <si>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</si>
  <si>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</si>
  <si>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</si>
  <si>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</si>
  <si>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</si>
  <si>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</si>
  <si>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</si>
  <si>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</si>
  <si>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</si>
  <si>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</si>
  <si>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</si>
  <si>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</si>
  <si>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</si>
  <si>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</si>
  <si>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</si>
  <si>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</si>
  <si>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</si>
  <si>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</si>
  <si>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</si>
  <si>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</si>
  <si>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</si>
  <si>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</si>
  <si>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</si>
  <si>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</si>
  <si>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</si>
  <si>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</si>
  <si>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</si>
  <si>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</si>
  <si>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</si>
  <si>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</si>
  <si>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</si>
  <si>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</si>
  <si>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</si>
  <si>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</si>
  <si>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</si>
  <si>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</si>
  <si>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</si>
  <si>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</si>
  <si>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</si>
  <si>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</si>
  <si>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こども病院</t>
  </si>
  <si>
    <t>地方独立行政法人</t>
  </si>
  <si>
    <t>病院事業</t>
  </si>
  <si>
    <t>一般病院</t>
  </si>
  <si>
    <t>200床以上～300床未満</t>
  </si>
  <si>
    <t>非設置</t>
  </si>
  <si>
    <t>直営</t>
  </si>
  <si>
    <t>対象</t>
  </si>
  <si>
    <t>I 未 訓 ガ</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</si>
  <si>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</si>
  <si>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</si>
  <si>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</si>
  <si>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</si>
  <si>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</si>
  <si>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</si>
  <si>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</si>
  <si>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</si>
  <si>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当院は、長野県唯一のこども専門の病院として平成５年に開設され、一般の医療機関では対応が困難な高度な小児医療の中核病院、県の総合周産期母子医療センターとしての機能を担っている。
　近年、高度救命救急医療に加え、最先端の機器を活用した早期発見、予防医療等のプレホスピタルケア、在宅移行支援やキャリーオーバー対応等のポストホスピタルケア、難治性小児一般疾患（小児食物アレルギー）への対応等、幅広い分野について、その果たすべき役割への期待が高まっている。</t>
    <phoneticPr fontId="5"/>
  </si>
  <si>
    <t>　①経常収支比率及び②医業収支比率は、前年度と比較し令和２年度は減少した。①及び②の減少要因としては、新型コロナウイルス感染症の影響により、④病床利用率が低下したことが挙げられる。
　⑤入院患者１人１日当たり収益は、高度先進医療を提供していることから、類似病院平均値及び全国平均値を大きく上回っている。</t>
    <rPh sb="19" eb="22">
      <t>ゼンネンド</t>
    </rPh>
    <rPh sb="23" eb="25">
      <t>ヒカク</t>
    </rPh>
    <rPh sb="93" eb="97">
      <t>ニュウインカンジャ</t>
    </rPh>
    <rPh sb="98" eb="99">
      <t>ニン</t>
    </rPh>
    <rPh sb="100" eb="101">
      <t>ニチ</t>
    </rPh>
    <rPh sb="101" eb="102">
      <t>ア</t>
    </rPh>
    <rPh sb="104" eb="106">
      <t>シュウエキ</t>
    </rPh>
    <rPh sb="126" eb="128">
      <t>ルイジ</t>
    </rPh>
    <rPh sb="128" eb="130">
      <t>ビョウイン</t>
    </rPh>
    <rPh sb="130" eb="133">
      <t>ヘイキンチ</t>
    </rPh>
    <rPh sb="133" eb="134">
      <t>オヨ</t>
    </rPh>
    <rPh sb="135" eb="137">
      <t>ゼンコク</t>
    </rPh>
    <rPh sb="137" eb="140">
      <t>ヘイキンチ</t>
    </rPh>
    <rPh sb="141" eb="142">
      <t>オオ</t>
    </rPh>
    <rPh sb="144" eb="146">
      <t>ウワマワ</t>
    </rPh>
    <phoneticPr fontId="5"/>
  </si>
  <si>
    <t>　有形固定資産の減価償却率、器械備品減価償却率とも、老朽化の状況は類似病院並みと考えられる。
　１床当たり有形固定資産に関しては、全国平均に比べ高額となっているが、高度先進医療を提供するために行ってきた必要不可欠な投資であると考える。
　将来的には、施設の改築や長寿命化の検討が必要である。</t>
    <rPh sb="101" eb="106">
      <t>ヒツヨウフカケツ</t>
    </rPh>
    <rPh sb="113" eb="114">
      <t>カンガ</t>
    </rPh>
    <phoneticPr fontId="5"/>
  </si>
  <si>
    <r>
      <t>　経常収支比率、医業収支比率ともに減少傾向にあ</t>
    </r>
    <r>
      <rPr>
        <sz val="11"/>
        <color rgb="FFFF0000"/>
        <rFont val="ＭＳ ゴシック"/>
        <family val="3"/>
        <charset val="128"/>
      </rPr>
      <t>るものの、一般医療機関では対応が困難な周産期と小児の専門医療・救急医療を提供する使命を果たすとともに、患者数確保や加算の取得など更なる収益向上に努めるほか、各種経費の節減に取り組むことで、収支の改善を図っていきたい。</t>
    </r>
    <rPh sb="8" eb="14">
      <t>イギョウシュウシヒリツ</t>
    </rPh>
    <rPh sb="17" eb="19">
      <t>ゲンショウ</t>
    </rPh>
    <rPh sb="19" eb="21">
      <t>ケイコウ</t>
    </rPh>
    <rPh sb="74" eb="77">
      <t>カンジャスウ</t>
    </rPh>
    <rPh sb="77" eb="79">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</si>
</sst>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74.099999999999994</c:v>
                </c:pt>
                <c:pt idx="1">
                  <c:v>73.400000000000006</c:v>
                </c:pt>
                <c:pt idx="2">
                  <c:v>76.3</c:v>
                </c:pt>
                <c:pt idx="3">
                  <c:v>71.900000000000006</c:v>
                </c:pt>
                <c:pt idx="4">
                  <c:v>67.8</c:v>
                </c:pt>
              </c:numCache>
            </c:numRef>
          </c:val>
          <c:extLst>
            <c:ext xmlns:c16="http://schemas.microsoft.com/office/drawing/2014/chart" uri="{C3380CC4-5D6E-409C-BE32-E72D297353CC}">
              <c16:uniqueId val="{00000000-1327-420D-AB47-91A5430239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1327-420D-AB47-91A5430239F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12267</c:v>
                </c:pt>
                <c:pt idx="1">
                  <c:v>12532</c:v>
                </c:pt>
                <c:pt idx="2">
                  <c:v>12735</c:v>
                </c:pt>
                <c:pt idx="3">
                  <c:v>12681</c:v>
                </c:pt>
                <c:pt idx="4">
                  <c:v>13081</c:v>
                </c:pt>
              </c:numCache>
            </c:numRef>
          </c:val>
          <c:extLst>
            <c:ext xmlns:c16="http://schemas.microsoft.com/office/drawing/2014/chart" uri="{C3380CC4-5D6E-409C-BE32-E72D297353CC}">
              <c16:uniqueId val="{00000000-139E-43D6-A60F-7280A18A764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139E-43D6-A60F-7280A18A764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94721</c:v>
                </c:pt>
                <c:pt idx="1">
                  <c:v>95627</c:v>
                </c:pt>
                <c:pt idx="2">
                  <c:v>96688</c:v>
                </c:pt>
                <c:pt idx="3">
                  <c:v>102667</c:v>
                </c:pt>
                <c:pt idx="4">
                  <c:v>105847</c:v>
                </c:pt>
              </c:numCache>
            </c:numRef>
          </c:val>
          <c:extLst>
            <c:ext xmlns:c16="http://schemas.microsoft.com/office/drawing/2014/chart" uri="{C3380CC4-5D6E-409C-BE32-E72D297353CC}">
              <c16:uniqueId val="{00000000-14EC-4696-A9FD-E63383AADB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14EC-4696-A9FD-E63383AADB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0</c:v>
                </c:pt>
                <c:pt idx="2">
                  <c:v>0</c:v>
                </c:pt>
                <c:pt idx="3">
                  <c:v>0.3</c:v>
                </c:pt>
                <c:pt idx="4">
                  <c:v>1.7</c:v>
                </c:pt>
              </c:numCache>
            </c:numRef>
          </c:val>
          <c:extLst>
            <c:ext xmlns:c16="http://schemas.microsoft.com/office/drawing/2014/chart" uri="{C3380CC4-5D6E-409C-BE32-E72D297353CC}">
              <c16:uniqueId val="{00000000-8384-4499-9272-2420B35A24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8384-4499-9272-2420B35A24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78.400000000000006</c:v>
                </c:pt>
                <c:pt idx="1">
                  <c:v>79.2</c:v>
                </c:pt>
                <c:pt idx="2">
                  <c:v>81.900000000000006</c:v>
                </c:pt>
                <c:pt idx="3">
                  <c:v>79.3</c:v>
                </c:pt>
                <c:pt idx="4">
                  <c:v>76.5</c:v>
                </c:pt>
              </c:numCache>
            </c:numRef>
          </c:val>
          <c:extLst>
            <c:ext xmlns:c16="http://schemas.microsoft.com/office/drawing/2014/chart" uri="{C3380CC4-5D6E-409C-BE32-E72D297353CC}">
              <c16:uniqueId val="{00000000-794F-41D1-9A6C-80885CEA5D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794F-41D1-9A6C-80885CEA5D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98.5</c:v>
                </c:pt>
                <c:pt idx="1">
                  <c:v>100.2</c:v>
                </c:pt>
                <c:pt idx="2">
                  <c:v>103.2</c:v>
                </c:pt>
                <c:pt idx="3">
                  <c:v>99.7</c:v>
                </c:pt>
                <c:pt idx="4">
                  <c:v>98.2</c:v>
                </c:pt>
              </c:numCache>
            </c:numRef>
          </c:val>
          <c:extLst>
            <c:ext xmlns:c16="http://schemas.microsoft.com/office/drawing/2014/chart" uri="{C3380CC4-5D6E-409C-BE32-E72D297353CC}">
              <c16:uniqueId val="{00000000-13AA-469D-A1F7-31F14D12D89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13AA-469D-A1F7-31F14D12D89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42.9</c:v>
                </c:pt>
                <c:pt idx="1">
                  <c:v>45.8</c:v>
                </c:pt>
                <c:pt idx="2">
                  <c:v>49.8</c:v>
                </c:pt>
                <c:pt idx="3">
                  <c:v>53.3</c:v>
                </c:pt>
                <c:pt idx="4">
                  <c:v>55.8</c:v>
                </c:pt>
              </c:numCache>
            </c:numRef>
          </c:val>
          <c:extLst>
            <c:ext xmlns:c16="http://schemas.microsoft.com/office/drawing/2014/chart" uri="{C3380CC4-5D6E-409C-BE32-E72D297353CC}">
              <c16:uniqueId val="{00000000-8A5F-432D-9EF9-7A896A210A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8A5F-432D-9EF9-7A896A210A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58.2</c:v>
                </c:pt>
                <c:pt idx="1">
                  <c:v>65.099999999999994</c:v>
                </c:pt>
                <c:pt idx="2">
                  <c:v>70</c:v>
                </c:pt>
                <c:pt idx="3">
                  <c:v>73.5</c:v>
                </c:pt>
                <c:pt idx="4">
                  <c:v>73.2</c:v>
                </c:pt>
              </c:numCache>
            </c:numRef>
          </c:val>
          <c:extLst>
            <c:ext xmlns:c16="http://schemas.microsoft.com/office/drawing/2014/chart" uri="{C3380CC4-5D6E-409C-BE32-E72D297353CC}">
              <c16:uniqueId val="{00000000-0548-489B-8711-5D860F6153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0548-489B-8711-5D860F6153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62996180</c:v>
                </c:pt>
                <c:pt idx="1">
                  <c:v>66905550</c:v>
                </c:pt>
                <c:pt idx="2">
                  <c:v>68133230</c:v>
                </c:pt>
                <c:pt idx="3">
                  <c:v>69718420</c:v>
                </c:pt>
                <c:pt idx="4">
                  <c:v>72368865</c:v>
                </c:pt>
              </c:numCache>
            </c:numRef>
          </c:val>
          <c:extLst>
            <c:ext xmlns:c16="http://schemas.microsoft.com/office/drawing/2014/chart" uri="{C3380CC4-5D6E-409C-BE32-E72D297353CC}">
              <c16:uniqueId val="{00000000-FBE9-415F-A4E4-D7B226E162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FBE9-415F-A4E4-D7B226E162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16.8</c:v>
                </c:pt>
                <c:pt idx="1">
                  <c:v>16.3</c:v>
                </c:pt>
                <c:pt idx="2">
                  <c:v>16.8</c:v>
                </c:pt>
                <c:pt idx="3">
                  <c:v>17.3</c:v>
                </c:pt>
                <c:pt idx="4">
                  <c:v>17.7</c:v>
                </c:pt>
              </c:numCache>
            </c:numRef>
          </c:val>
          <c:extLst>
            <c:ext xmlns:c16="http://schemas.microsoft.com/office/drawing/2014/chart" uri="{C3380CC4-5D6E-409C-BE32-E72D297353CC}">
              <c16:uniqueId val="{00000000-4452-40BE-A03A-B4A96D9537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4452-40BE-A03A-B4A96D9537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57.5</c:v>
                </c:pt>
                <c:pt idx="2">
                  <c:v>55.1</c:v>
                </c:pt>
                <c:pt idx="3">
                  <c:v>58.2</c:v>
                </c:pt>
                <c:pt idx="4">
                  <c:v>58.5</c:v>
                </c:pt>
              </c:numCache>
            </c:numRef>
          </c:val>
          <c:extLst>
            <c:ext xmlns:c16="http://schemas.microsoft.com/office/drawing/2014/chart" uri="{C3380CC4-5D6E-409C-BE32-E72D297353CC}">
              <c16:uniqueId val="{00000000-A385-4D76-82BA-97E3354C92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A385-4D76-82BA-97E3354C92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4"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長野県地方独立行政法人長野県立病院機構　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25896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98.5</v>
      </c>
      <c r="Q33" s="130"/>
      <c r="R33" s="130"/>
      <c r="S33" s="130"/>
      <c r="T33" s="130"/>
      <c r="U33" s="130"/>
      <c r="V33" s="130"/>
      <c r="W33" s="130"/>
      <c r="X33" s="130"/>
      <c r="Y33" s="130"/>
      <c r="Z33" s="130"/>
      <c r="AA33" s="130"/>
      <c r="AB33" s="130"/>
      <c r="AC33" s="130"/>
      <c r="AD33" s="131"/>
      <c r="AE33" s="129">
        <f>データ!AJ7</f>
        <v>100.2</v>
      </c>
      <c r="AF33" s="130"/>
      <c r="AG33" s="130"/>
      <c r="AH33" s="130"/>
      <c r="AI33" s="130"/>
      <c r="AJ33" s="130"/>
      <c r="AK33" s="130"/>
      <c r="AL33" s="130"/>
      <c r="AM33" s="130"/>
      <c r="AN33" s="130"/>
      <c r="AO33" s="130"/>
      <c r="AP33" s="130"/>
      <c r="AQ33" s="130"/>
      <c r="AR33" s="130"/>
      <c r="AS33" s="131"/>
      <c r="AT33" s="129">
        <f>データ!AK7</f>
        <v>103.2</v>
      </c>
      <c r="AU33" s="130"/>
      <c r="AV33" s="130"/>
      <c r="AW33" s="130"/>
      <c r="AX33" s="130"/>
      <c r="AY33" s="130"/>
      <c r="AZ33" s="130"/>
      <c r="BA33" s="130"/>
      <c r="BB33" s="130"/>
      <c r="BC33" s="130"/>
      <c r="BD33" s="130"/>
      <c r="BE33" s="130"/>
      <c r="BF33" s="130"/>
      <c r="BG33" s="130"/>
      <c r="BH33" s="131"/>
      <c r="BI33" s="129">
        <f>データ!AL7</f>
        <v>99.7</v>
      </c>
      <c r="BJ33" s="130"/>
      <c r="BK33" s="130"/>
      <c r="BL33" s="130"/>
      <c r="BM33" s="130"/>
      <c r="BN33" s="130"/>
      <c r="BO33" s="130"/>
      <c r="BP33" s="130"/>
      <c r="BQ33" s="130"/>
      <c r="BR33" s="130"/>
      <c r="BS33" s="130"/>
      <c r="BT33" s="130"/>
      <c r="BU33" s="130"/>
      <c r="BV33" s="130"/>
      <c r="BW33" s="131"/>
      <c r="BX33" s="129">
        <f>データ!AM7</f>
        <v>98.2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78.400000000000006</v>
      </c>
      <c r="DE33" s="130"/>
      <c r="DF33" s="130"/>
      <c r="DG33" s="130"/>
      <c r="DH33" s="130"/>
      <c r="DI33" s="130"/>
      <c r="DJ33" s="130"/>
      <c r="DK33" s="130"/>
      <c r="DL33" s="130"/>
      <c r="DM33" s="130"/>
      <c r="DN33" s="130"/>
      <c r="DO33" s="130"/>
      <c r="DP33" s="130"/>
      <c r="DQ33" s="130"/>
      <c r="DR33" s="131"/>
      <c r="DS33" s="129">
        <f>データ!AU7</f>
        <v>79.2</v>
      </c>
      <c r="DT33" s="130"/>
      <c r="DU33" s="130"/>
      <c r="DV33" s="130"/>
      <c r="DW33" s="130"/>
      <c r="DX33" s="130"/>
      <c r="DY33" s="130"/>
      <c r="DZ33" s="130"/>
      <c r="EA33" s="130"/>
      <c r="EB33" s="130"/>
      <c r="EC33" s="130"/>
      <c r="ED33" s="130"/>
      <c r="EE33" s="130"/>
      <c r="EF33" s="130"/>
      <c r="EG33" s="131"/>
      <c r="EH33" s="129">
        <f>データ!AV7</f>
        <v>81.900000000000006</v>
      </c>
      <c r="EI33" s="130"/>
      <c r="EJ33" s="130"/>
      <c r="EK33" s="130"/>
      <c r="EL33" s="130"/>
      <c r="EM33" s="130"/>
      <c r="EN33" s="130"/>
      <c r="EO33" s="130"/>
      <c r="EP33" s="130"/>
      <c r="EQ33" s="130"/>
      <c r="ER33" s="130"/>
      <c r="ES33" s="130"/>
      <c r="ET33" s="130"/>
      <c r="EU33" s="130"/>
      <c r="EV33" s="131"/>
      <c r="EW33" s="129">
        <f>データ!AW7</f>
        <v>79.3</v>
      </c>
      <c r="EX33" s="130"/>
      <c r="EY33" s="130"/>
      <c r="EZ33" s="130"/>
      <c r="FA33" s="130"/>
      <c r="FB33" s="130"/>
      <c r="FC33" s="130"/>
      <c r="FD33" s="130"/>
      <c r="FE33" s="130"/>
      <c r="FF33" s="130"/>
      <c r="FG33" s="130"/>
      <c r="FH33" s="130"/>
      <c r="FI33" s="130"/>
      <c r="FJ33" s="130"/>
      <c r="FK33" s="131"/>
      <c r="FL33" s="129">
        <f>データ!AX7</f>
        <v>76.5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0.3</v>
      </c>
      <c r="IL33" s="130"/>
      <c r="IM33" s="130"/>
      <c r="IN33" s="130"/>
      <c r="IO33" s="130"/>
      <c r="IP33" s="130"/>
      <c r="IQ33" s="130"/>
      <c r="IR33" s="130"/>
      <c r="IS33" s="130"/>
      <c r="IT33" s="130"/>
      <c r="IU33" s="130"/>
      <c r="IV33" s="130"/>
      <c r="IW33" s="130"/>
      <c r="IX33" s="130"/>
      <c r="IY33" s="131"/>
      <c r="IZ33" s="129">
        <f>データ!BI7</f>
        <v>1.7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74.099999999999994</v>
      </c>
      <c r="KG33" s="130"/>
      <c r="KH33" s="130"/>
      <c r="KI33" s="130"/>
      <c r="KJ33" s="130"/>
      <c r="KK33" s="130"/>
      <c r="KL33" s="130"/>
      <c r="KM33" s="130"/>
      <c r="KN33" s="130"/>
      <c r="KO33" s="130"/>
      <c r="KP33" s="130"/>
      <c r="KQ33" s="130"/>
      <c r="KR33" s="130"/>
      <c r="KS33" s="130"/>
      <c r="KT33" s="131"/>
      <c r="KU33" s="129">
        <f>データ!BQ7</f>
        <v>73.400000000000006</v>
      </c>
      <c r="KV33" s="130"/>
      <c r="KW33" s="130"/>
      <c r="KX33" s="130"/>
      <c r="KY33" s="130"/>
      <c r="KZ33" s="130"/>
      <c r="LA33" s="130"/>
      <c r="LB33" s="130"/>
      <c r="LC33" s="130"/>
      <c r="LD33" s="130"/>
      <c r="LE33" s="130"/>
      <c r="LF33" s="130"/>
      <c r="LG33" s="130"/>
      <c r="LH33" s="130"/>
      <c r="LI33" s="131"/>
      <c r="LJ33" s="129">
        <f>データ!BR7</f>
        <v>76.3</v>
      </c>
      <c r="LK33" s="130"/>
      <c r="LL33" s="130"/>
      <c r="LM33" s="130"/>
      <c r="LN33" s="130"/>
      <c r="LO33" s="130"/>
      <c r="LP33" s="130"/>
      <c r="LQ33" s="130"/>
      <c r="LR33" s="130"/>
      <c r="LS33" s="130"/>
      <c r="LT33" s="130"/>
      <c r="LU33" s="130"/>
      <c r="LV33" s="130"/>
      <c r="LW33" s="130"/>
      <c r="LX33" s="131"/>
      <c r="LY33" s="129">
        <f>データ!BS7</f>
        <v>71.900000000000006</v>
      </c>
      <c r="LZ33" s="130"/>
      <c r="MA33" s="130"/>
      <c r="MB33" s="130"/>
      <c r="MC33" s="130"/>
      <c r="MD33" s="130"/>
      <c r="ME33" s="130"/>
      <c r="MF33" s="130"/>
      <c r="MG33" s="130"/>
      <c r="MH33" s="130"/>
      <c r="MI33" s="130"/>
      <c r="MJ33" s="130"/>
      <c r="MK33" s="130"/>
      <c r="ML33" s="130"/>
      <c r="MM33" s="131"/>
      <c r="MN33" s="129">
        <f>データ!BT7</f>
        <v>67.8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94721</v>
      </c>
      <c r="Q55" s="139"/>
      <c r="R55" s="139"/>
      <c r="S55" s="139"/>
      <c r="T55" s="139"/>
      <c r="U55" s="139"/>
      <c r="V55" s="139"/>
      <c r="W55" s="139"/>
      <c r="X55" s="139"/>
      <c r="Y55" s="139"/>
      <c r="Z55" s="139"/>
      <c r="AA55" s="139"/>
      <c r="AB55" s="139"/>
      <c r="AC55" s="139"/>
      <c r="AD55" s="140"/>
      <c r="AE55" s="138">
        <f>データ!CB7</f>
        <v>95627</v>
      </c>
      <c r="AF55" s="139"/>
      <c r="AG55" s="139"/>
      <c r="AH55" s="139"/>
      <c r="AI55" s="139"/>
      <c r="AJ55" s="139"/>
      <c r="AK55" s="139"/>
      <c r="AL55" s="139"/>
      <c r="AM55" s="139"/>
      <c r="AN55" s="139"/>
      <c r="AO55" s="139"/>
      <c r="AP55" s="139"/>
      <c r="AQ55" s="139"/>
      <c r="AR55" s="139"/>
      <c r="AS55" s="140"/>
      <c r="AT55" s="138">
        <f>データ!CC7</f>
        <v>96688</v>
      </c>
      <c r="AU55" s="139"/>
      <c r="AV55" s="139"/>
      <c r="AW55" s="139"/>
      <c r="AX55" s="139"/>
      <c r="AY55" s="139"/>
      <c r="AZ55" s="139"/>
      <c r="BA55" s="139"/>
      <c r="BB55" s="139"/>
      <c r="BC55" s="139"/>
      <c r="BD55" s="139"/>
      <c r="BE55" s="139"/>
      <c r="BF55" s="139"/>
      <c r="BG55" s="139"/>
      <c r="BH55" s="140"/>
      <c r="BI55" s="138">
        <f>データ!CD7</f>
        <v>102667</v>
      </c>
      <c r="BJ55" s="139"/>
      <c r="BK55" s="139"/>
      <c r="BL55" s="139"/>
      <c r="BM55" s="139"/>
      <c r="BN55" s="139"/>
      <c r="BO55" s="139"/>
      <c r="BP55" s="139"/>
      <c r="BQ55" s="139"/>
      <c r="BR55" s="139"/>
      <c r="BS55" s="139"/>
      <c r="BT55" s="139"/>
      <c r="BU55" s="139"/>
      <c r="BV55" s="139"/>
      <c r="BW55" s="140"/>
      <c r="BX55" s="138">
        <f>データ!CE7</f>
        <v>105847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12267</v>
      </c>
      <c r="DE55" s="139"/>
      <c r="DF55" s="139"/>
      <c r="DG55" s="139"/>
      <c r="DH55" s="139"/>
      <c r="DI55" s="139"/>
      <c r="DJ55" s="139"/>
      <c r="DK55" s="139"/>
      <c r="DL55" s="139"/>
      <c r="DM55" s="139"/>
      <c r="DN55" s="139"/>
      <c r="DO55" s="139"/>
      <c r="DP55" s="139"/>
      <c r="DQ55" s="139"/>
      <c r="DR55" s="140"/>
      <c r="DS55" s="138">
        <f>データ!CM7</f>
        <v>12532</v>
      </c>
      <c r="DT55" s="139"/>
      <c r="DU55" s="139"/>
      <c r="DV55" s="139"/>
      <c r="DW55" s="139"/>
      <c r="DX55" s="139"/>
      <c r="DY55" s="139"/>
      <c r="DZ55" s="139"/>
      <c r="EA55" s="139"/>
      <c r="EB55" s="139"/>
      <c r="EC55" s="139"/>
      <c r="ED55" s="139"/>
      <c r="EE55" s="139"/>
      <c r="EF55" s="139"/>
      <c r="EG55" s="140"/>
      <c r="EH55" s="138">
        <f>データ!CN7</f>
        <v>12735</v>
      </c>
      <c r="EI55" s="139"/>
      <c r="EJ55" s="139"/>
      <c r="EK55" s="139"/>
      <c r="EL55" s="139"/>
      <c r="EM55" s="139"/>
      <c r="EN55" s="139"/>
      <c r="EO55" s="139"/>
      <c r="EP55" s="139"/>
      <c r="EQ55" s="139"/>
      <c r="ER55" s="139"/>
      <c r="ES55" s="139"/>
      <c r="ET55" s="139"/>
      <c r="EU55" s="139"/>
      <c r="EV55" s="140"/>
      <c r="EW55" s="138">
        <f>データ!CO7</f>
        <v>12681</v>
      </c>
      <c r="EX55" s="139"/>
      <c r="EY55" s="139"/>
      <c r="EZ55" s="139"/>
      <c r="FA55" s="139"/>
      <c r="FB55" s="139"/>
      <c r="FC55" s="139"/>
      <c r="FD55" s="139"/>
      <c r="FE55" s="139"/>
      <c r="FF55" s="139"/>
      <c r="FG55" s="139"/>
      <c r="FH55" s="139"/>
      <c r="FI55" s="139"/>
      <c r="FJ55" s="139"/>
      <c r="FK55" s="140"/>
      <c r="FL55" s="138">
        <f>データ!CP7</f>
        <v>13081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57.5</v>
      </c>
      <c r="GS55" s="130"/>
      <c r="GT55" s="130"/>
      <c r="GU55" s="130"/>
      <c r="GV55" s="130"/>
      <c r="GW55" s="130"/>
      <c r="GX55" s="130"/>
      <c r="GY55" s="130"/>
      <c r="GZ55" s="130"/>
      <c r="HA55" s="130"/>
      <c r="HB55" s="130"/>
      <c r="HC55" s="130"/>
      <c r="HD55" s="130"/>
      <c r="HE55" s="130"/>
      <c r="HF55" s="131"/>
      <c r="HG55" s="129">
        <f>データ!CX7</f>
        <v>57.5</v>
      </c>
      <c r="HH55" s="130"/>
      <c r="HI55" s="130"/>
      <c r="HJ55" s="130"/>
      <c r="HK55" s="130"/>
      <c r="HL55" s="130"/>
      <c r="HM55" s="130"/>
      <c r="HN55" s="130"/>
      <c r="HO55" s="130"/>
      <c r="HP55" s="130"/>
      <c r="HQ55" s="130"/>
      <c r="HR55" s="130"/>
      <c r="HS55" s="130"/>
      <c r="HT55" s="130"/>
      <c r="HU55" s="131"/>
      <c r="HV55" s="129">
        <f>データ!CY7</f>
        <v>55.1</v>
      </c>
      <c r="HW55" s="130"/>
      <c r="HX55" s="130"/>
      <c r="HY55" s="130"/>
      <c r="HZ55" s="130"/>
      <c r="IA55" s="130"/>
      <c r="IB55" s="130"/>
      <c r="IC55" s="130"/>
      <c r="ID55" s="130"/>
      <c r="IE55" s="130"/>
      <c r="IF55" s="130"/>
      <c r="IG55" s="130"/>
      <c r="IH55" s="130"/>
      <c r="II55" s="130"/>
      <c r="IJ55" s="131"/>
      <c r="IK55" s="129">
        <f>データ!CZ7</f>
        <v>58.2</v>
      </c>
      <c r="IL55" s="130"/>
      <c r="IM55" s="130"/>
      <c r="IN55" s="130"/>
      <c r="IO55" s="130"/>
      <c r="IP55" s="130"/>
      <c r="IQ55" s="130"/>
      <c r="IR55" s="130"/>
      <c r="IS55" s="130"/>
      <c r="IT55" s="130"/>
      <c r="IU55" s="130"/>
      <c r="IV55" s="130"/>
      <c r="IW55" s="130"/>
      <c r="IX55" s="130"/>
      <c r="IY55" s="131"/>
      <c r="IZ55" s="129">
        <f>データ!DA7</f>
        <v>58.5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16.8</v>
      </c>
      <c r="KG55" s="130"/>
      <c r="KH55" s="130"/>
      <c r="KI55" s="130"/>
      <c r="KJ55" s="130"/>
      <c r="KK55" s="130"/>
      <c r="KL55" s="130"/>
      <c r="KM55" s="130"/>
      <c r="KN55" s="130"/>
      <c r="KO55" s="130"/>
      <c r="KP55" s="130"/>
      <c r="KQ55" s="130"/>
      <c r="KR55" s="130"/>
      <c r="KS55" s="130"/>
      <c r="KT55" s="131"/>
      <c r="KU55" s="129">
        <f>データ!DI7</f>
        <v>16.3</v>
      </c>
      <c r="KV55" s="130"/>
      <c r="KW55" s="130"/>
      <c r="KX55" s="130"/>
      <c r="KY55" s="130"/>
      <c r="KZ55" s="130"/>
      <c r="LA55" s="130"/>
      <c r="LB55" s="130"/>
      <c r="LC55" s="130"/>
      <c r="LD55" s="130"/>
      <c r="LE55" s="130"/>
      <c r="LF55" s="130"/>
      <c r="LG55" s="130"/>
      <c r="LH55" s="130"/>
      <c r="LI55" s="131"/>
      <c r="LJ55" s="129">
        <f>データ!DJ7</f>
        <v>16.8</v>
      </c>
      <c r="LK55" s="130"/>
      <c r="LL55" s="130"/>
      <c r="LM55" s="130"/>
      <c r="LN55" s="130"/>
      <c r="LO55" s="130"/>
      <c r="LP55" s="130"/>
      <c r="LQ55" s="130"/>
      <c r="LR55" s="130"/>
      <c r="LS55" s="130"/>
      <c r="LT55" s="130"/>
      <c r="LU55" s="130"/>
      <c r="LV55" s="130"/>
      <c r="LW55" s="130"/>
      <c r="LX55" s="131"/>
      <c r="LY55" s="129">
        <f>データ!DK7</f>
        <v>17.3</v>
      </c>
      <c r="LZ55" s="130"/>
      <c r="MA55" s="130"/>
      <c r="MB55" s="130"/>
      <c r="MC55" s="130"/>
      <c r="MD55" s="130"/>
      <c r="ME55" s="130"/>
      <c r="MF55" s="130"/>
      <c r="MG55" s="130"/>
      <c r="MH55" s="130"/>
      <c r="MI55" s="130"/>
      <c r="MJ55" s="130"/>
      <c r="MK55" s="130"/>
      <c r="ML55" s="130"/>
      <c r="MM55" s="131"/>
      <c r="MN55" s="129">
        <f>データ!DL7</f>
        <v>17.7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42.9</v>
      </c>
      <c r="V79" s="151"/>
      <c r="W79" s="151"/>
      <c r="X79" s="151"/>
      <c r="Y79" s="151"/>
      <c r="Z79" s="151"/>
      <c r="AA79" s="151"/>
      <c r="AB79" s="151"/>
      <c r="AC79" s="151"/>
      <c r="AD79" s="151"/>
      <c r="AE79" s="151"/>
      <c r="AF79" s="151"/>
      <c r="AG79" s="151"/>
      <c r="AH79" s="151"/>
      <c r="AI79" s="151"/>
      <c r="AJ79" s="151"/>
      <c r="AK79" s="151"/>
      <c r="AL79" s="151"/>
      <c r="AM79" s="151"/>
      <c r="AN79" s="151">
        <f>データ!DT7</f>
        <v>45.8</v>
      </c>
      <c r="AO79" s="151"/>
      <c r="AP79" s="151"/>
      <c r="AQ79" s="151"/>
      <c r="AR79" s="151"/>
      <c r="AS79" s="151"/>
      <c r="AT79" s="151"/>
      <c r="AU79" s="151"/>
      <c r="AV79" s="151"/>
      <c r="AW79" s="151"/>
      <c r="AX79" s="151"/>
      <c r="AY79" s="151"/>
      <c r="AZ79" s="151"/>
      <c r="BA79" s="151"/>
      <c r="BB79" s="151"/>
      <c r="BC79" s="151"/>
      <c r="BD79" s="151"/>
      <c r="BE79" s="151"/>
      <c r="BF79" s="151"/>
      <c r="BG79" s="151">
        <f>データ!DU7</f>
        <v>49.8</v>
      </c>
      <c r="BH79" s="151"/>
      <c r="BI79" s="151"/>
      <c r="BJ79" s="151"/>
      <c r="BK79" s="151"/>
      <c r="BL79" s="151"/>
      <c r="BM79" s="151"/>
      <c r="BN79" s="151"/>
      <c r="BO79" s="151"/>
      <c r="BP79" s="151"/>
      <c r="BQ79" s="151"/>
      <c r="BR79" s="151"/>
      <c r="BS79" s="151"/>
      <c r="BT79" s="151"/>
      <c r="BU79" s="151"/>
      <c r="BV79" s="151"/>
      <c r="BW79" s="151"/>
      <c r="BX79" s="151"/>
      <c r="BY79" s="151"/>
      <c r="BZ79" s="151">
        <f>データ!DV7</f>
        <v>53.3</v>
      </c>
      <c r="CA79" s="151"/>
      <c r="CB79" s="151"/>
      <c r="CC79" s="151"/>
      <c r="CD79" s="151"/>
      <c r="CE79" s="151"/>
      <c r="CF79" s="151"/>
      <c r="CG79" s="151"/>
      <c r="CH79" s="151"/>
      <c r="CI79" s="151"/>
      <c r="CJ79" s="151"/>
      <c r="CK79" s="151"/>
      <c r="CL79" s="151"/>
      <c r="CM79" s="151"/>
      <c r="CN79" s="151"/>
      <c r="CO79" s="151"/>
      <c r="CP79" s="151"/>
      <c r="CQ79" s="151"/>
      <c r="CR79" s="151"/>
      <c r="CS79" s="151">
        <f>データ!DW7</f>
        <v>55.8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58.2</v>
      </c>
      <c r="EP79" s="151"/>
      <c r="EQ79" s="151"/>
      <c r="ER79" s="151"/>
      <c r="ES79" s="151"/>
      <c r="ET79" s="151"/>
      <c r="EU79" s="151"/>
      <c r="EV79" s="151"/>
      <c r="EW79" s="151"/>
      <c r="EX79" s="151"/>
      <c r="EY79" s="151"/>
      <c r="EZ79" s="151"/>
      <c r="FA79" s="151"/>
      <c r="FB79" s="151"/>
      <c r="FC79" s="151"/>
      <c r="FD79" s="151"/>
      <c r="FE79" s="151"/>
      <c r="FF79" s="151"/>
      <c r="FG79" s="151"/>
      <c r="FH79" s="151">
        <f>データ!EE7</f>
        <v>65.099999999999994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70</v>
      </c>
      <c r="GB79" s="151"/>
      <c r="GC79" s="151"/>
      <c r="GD79" s="151"/>
      <c r="GE79" s="151"/>
      <c r="GF79" s="151"/>
      <c r="GG79" s="151"/>
      <c r="GH79" s="151"/>
      <c r="GI79" s="151"/>
      <c r="GJ79" s="151"/>
      <c r="GK79" s="151"/>
      <c r="GL79" s="151"/>
      <c r="GM79" s="151"/>
      <c r="GN79" s="151"/>
      <c r="GO79" s="151"/>
      <c r="GP79" s="151"/>
      <c r="GQ79" s="151"/>
      <c r="GR79" s="151"/>
      <c r="GS79" s="151"/>
      <c r="GT79" s="151">
        <f>データ!EG7</f>
        <v>73.5</v>
      </c>
      <c r="GU79" s="151"/>
      <c r="GV79" s="151"/>
      <c r="GW79" s="151"/>
      <c r="GX79" s="151"/>
      <c r="GY79" s="151"/>
      <c r="GZ79" s="151"/>
      <c r="HA79" s="151"/>
      <c r="HB79" s="151"/>
      <c r="HC79" s="151"/>
      <c r="HD79" s="151"/>
      <c r="HE79" s="151"/>
      <c r="HF79" s="151"/>
      <c r="HG79" s="151"/>
      <c r="HH79" s="151"/>
      <c r="HI79" s="151"/>
      <c r="HJ79" s="151"/>
      <c r="HK79" s="151"/>
      <c r="HL79" s="151"/>
      <c r="HM79" s="151">
        <f>データ!EH7</f>
        <v>73.2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62996180</v>
      </c>
      <c r="JK79" s="152"/>
      <c r="JL79" s="152"/>
      <c r="JM79" s="152"/>
      <c r="JN79" s="152"/>
      <c r="JO79" s="152"/>
      <c r="JP79" s="152"/>
      <c r="JQ79" s="152"/>
      <c r="JR79" s="152"/>
      <c r="JS79" s="152"/>
      <c r="JT79" s="152"/>
      <c r="JU79" s="152"/>
      <c r="JV79" s="152"/>
      <c r="JW79" s="152"/>
      <c r="JX79" s="152"/>
      <c r="JY79" s="152"/>
      <c r="JZ79" s="152"/>
      <c r="KA79" s="152"/>
      <c r="KB79" s="152"/>
      <c r="KC79" s="152">
        <f>データ!EP7</f>
        <v>66905550</v>
      </c>
      <c r="KD79" s="152"/>
      <c r="KE79" s="152"/>
      <c r="KF79" s="152"/>
      <c r="KG79" s="152"/>
      <c r="KH79" s="152"/>
      <c r="KI79" s="152"/>
      <c r="KJ79" s="152"/>
      <c r="KK79" s="152"/>
      <c r="KL79" s="152"/>
      <c r="KM79" s="152"/>
      <c r="KN79" s="152"/>
      <c r="KO79" s="152"/>
      <c r="KP79" s="152"/>
      <c r="KQ79" s="152"/>
      <c r="KR79" s="152"/>
      <c r="KS79" s="152"/>
      <c r="KT79" s="152"/>
      <c r="KU79" s="152"/>
      <c r="KV79" s="152">
        <f>データ!EQ7</f>
        <v>68133230</v>
      </c>
      <c r="KW79" s="152"/>
      <c r="KX79" s="152"/>
      <c r="KY79" s="152"/>
      <c r="KZ79" s="152"/>
      <c r="LA79" s="152"/>
      <c r="LB79" s="152"/>
      <c r="LC79" s="152"/>
      <c r="LD79" s="152"/>
      <c r="LE79" s="152"/>
      <c r="LF79" s="152"/>
      <c r="LG79" s="152"/>
      <c r="LH79" s="152"/>
      <c r="LI79" s="152"/>
      <c r="LJ79" s="152"/>
      <c r="LK79" s="152"/>
      <c r="LL79" s="152"/>
      <c r="LM79" s="152"/>
      <c r="LN79" s="152"/>
      <c r="LO79" s="152">
        <f>データ!ER7</f>
        <v>69718420</v>
      </c>
      <c r="LP79" s="152"/>
      <c r="LQ79" s="152"/>
      <c r="LR79" s="152"/>
      <c r="LS79" s="152"/>
      <c r="LT79" s="152"/>
      <c r="LU79" s="152"/>
      <c r="LV79" s="152"/>
      <c r="LW79" s="152"/>
      <c r="LX79" s="152"/>
      <c r="LY79" s="152"/>
      <c r="LZ79" s="152"/>
      <c r="MA79" s="152"/>
      <c r="MB79" s="152"/>
      <c r="MC79" s="152"/>
      <c r="MD79" s="152"/>
      <c r="ME79" s="152"/>
      <c r="MF79" s="152"/>
      <c r="MG79" s="152"/>
      <c r="MH79" s="152">
        <f>データ!ES7</f>
        <v>72368865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GBsWPqoPdH/RtkLCR3V2s+0l42kj/Q0Oh4I7Br6n8SBWBg9ZDuzMFHdmO5yMHUiL87UahBlwiDmNQKFFFOpZA==" saltValue="LdWKL5QkKnPYcBUvmAz3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152</v>
      </c>
      <c r="BE5" s="62" t="s">
        <v>142</v>
      </c>
      <c r="BF5" s="62" t="s">
        <v>143</v>
      </c>
      <c r="BG5" s="62" t="s">
        <v>154</v>
      </c>
      <c r="BH5" s="62" t="s">
        <v>155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156</v>
      </c>
      <c r="CM5" s="62" t="s">
        <v>143</v>
      </c>
      <c r="CN5" s="62" t="s">
        <v>154</v>
      </c>
      <c r="CO5" s="62" t="s">
        <v>155</v>
      </c>
      <c r="CP5" s="62" t="s">
        <v>146</v>
      </c>
      <c r="CQ5" s="62" t="s">
        <v>147</v>
      </c>
      <c r="CR5" s="62" t="s">
        <v>148</v>
      </c>
      <c r="CS5" s="62" t="s">
        <v>149</v>
      </c>
      <c r="CT5" s="62" t="s">
        <v>150</v>
      </c>
      <c r="CU5" s="62" t="s">
        <v>151</v>
      </c>
      <c r="CV5" s="62" t="s">
        <v>152</v>
      </c>
      <c r="CW5" s="62" t="s">
        <v>142</v>
      </c>
      <c r="CX5" s="62" t="s">
        <v>143</v>
      </c>
      <c r="CY5" s="62" t="s">
        <v>144</v>
      </c>
      <c r="CZ5" s="62" t="s">
        <v>155</v>
      </c>
      <c r="DA5" s="62" t="s">
        <v>146</v>
      </c>
      <c r="DB5" s="62" t="s">
        <v>147</v>
      </c>
      <c r="DC5" s="62" t="s">
        <v>148</v>
      </c>
      <c r="DD5" s="62" t="s">
        <v>149</v>
      </c>
      <c r="DE5" s="62" t="s">
        <v>150</v>
      </c>
      <c r="DF5" s="62" t="s">
        <v>151</v>
      </c>
      <c r="DG5" s="62" t="s">
        <v>152</v>
      </c>
      <c r="DH5" s="62" t="s">
        <v>142</v>
      </c>
      <c r="DI5" s="62" t="s">
        <v>153</v>
      </c>
      <c r="DJ5" s="62" t="s">
        <v>144</v>
      </c>
      <c r="DK5" s="62" t="s">
        <v>145</v>
      </c>
      <c r="DL5" s="62" t="s">
        <v>146</v>
      </c>
      <c r="DM5" s="62" t="s">
        <v>147</v>
      </c>
      <c r="DN5" s="62" t="s">
        <v>148</v>
      </c>
      <c r="DO5" s="62" t="s">
        <v>149</v>
      </c>
      <c r="DP5" s="62" t="s">
        <v>150</v>
      </c>
      <c r="DQ5" s="62" t="s">
        <v>151</v>
      </c>
      <c r="DR5" s="62" t="s">
        <v>152</v>
      </c>
      <c r="DS5" s="62" t="s">
        <v>142</v>
      </c>
      <c r="DT5" s="62" t="s">
        <v>153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155</v>
      </c>
      <c r="EH5" s="62" t="s">
        <v>146</v>
      </c>
      <c r="EI5" s="62" t="s">
        <v>147</v>
      </c>
      <c r="EJ5" s="62" t="s">
        <v>148</v>
      </c>
      <c r="EK5" s="62" t="s">
        <v>149</v>
      </c>
      <c r="EL5" s="62" t="s">
        <v>150</v>
      </c>
      <c r="EM5" s="62" t="s">
        <v>151</v>
      </c>
      <c r="EN5" s="62" t="s">
        <v>157</v>
      </c>
      <c r="EO5" s="62" t="s">
        <v>142</v>
      </c>
      <c r="EP5" s="62" t="s">
        <v>153</v>
      </c>
      <c r="EQ5" s="62" t="s">
        <v>144</v>
      </c>
      <c r="ER5" s="62" t="s">
        <v>145</v>
      </c>
      <c r="ES5" s="62" t="s">
        <v>146</v>
      </c>
      <c r="ET5" s="62" t="s">
        <v>147</v>
      </c>
      <c r="EU5" s="62" t="s">
        <v>148</v>
      </c>
      <c r="EV5" s="62" t="s">
        <v>149</v>
      </c>
      <c r="EW5" s="62" t="s">
        <v>150</v>
      </c>
      <c r="EX5" s="62" t="s">
        <v>151</v>
      </c>
      <c r="EY5" s="62" t="s">
        <v>152</v>
      </c>
    </row>
    <row r="6" spans="1:155" s="67" customFormat="1">
      <c r="A6" s="48" t="s">
        <v>158</v>
      </c>
      <c r="B6" s="63">
        <f>B8</f>
        <v>2020</v>
      </c>
      <c r="C6" s="63">
        <f t="shared" ref="C6:M6" si="2">C8</f>
        <v>207500</v>
      </c>
      <c r="D6" s="63">
        <f t="shared" si="2"/>
        <v>46</v>
      </c>
      <c r="E6" s="63">
        <f t="shared" si="2"/>
        <v>6</v>
      </c>
      <c r="F6" s="63">
        <f t="shared" si="2"/>
        <v>0</v>
      </c>
      <c r="G6" s="63">
        <f t="shared" si="2"/>
        <v>5</v>
      </c>
      <c r="H6" s="155" t="str">
        <f>IF(H8&lt;&gt;I8,H8,"")&amp;IF(I8&lt;&gt;J8,I8,"")&amp;"　"&amp;J8</f>
        <v>長野県地方独立行政法人長野県立病院機構　こども病院</v>
      </c>
      <c r="I6" s="156"/>
      <c r="J6" s="157"/>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18</v>
      </c>
      <c r="R6" s="63" t="str">
        <f t="shared" si="3"/>
        <v>対象</v>
      </c>
      <c r="S6" s="63" t="str">
        <f t="shared" si="3"/>
        <v>I 未 訓 ガ</v>
      </c>
      <c r="T6" s="63" t="str">
        <f t="shared" si="3"/>
        <v>救 臨 地</v>
      </c>
      <c r="U6" s="64" t="str">
        <f>U8</f>
        <v>-</v>
      </c>
      <c r="V6" s="64">
        <f>V8</f>
        <v>25896</v>
      </c>
      <c r="W6" s="63" t="str">
        <f>W8</f>
        <v>非該当</v>
      </c>
      <c r="X6" s="63" t="str">
        <f t="shared" ref="X6" si="4">X8</f>
        <v>非該当</v>
      </c>
      <c r="Y6" s="63" t="str">
        <f t="shared" si="3"/>
        <v>７：１</v>
      </c>
      <c r="Z6" s="64">
        <f t="shared" si="3"/>
        <v>200</v>
      </c>
      <c r="AA6" s="64" t="str">
        <f t="shared" si="3"/>
        <v>-</v>
      </c>
      <c r="AB6" s="64" t="str">
        <f t="shared" si="3"/>
        <v>-</v>
      </c>
      <c r="AC6" s="64" t="str">
        <f t="shared" si="3"/>
        <v>-</v>
      </c>
      <c r="AD6" s="64" t="str">
        <f t="shared" si="3"/>
        <v>-</v>
      </c>
      <c r="AE6" s="64">
        <f t="shared" si="3"/>
        <v>200</v>
      </c>
      <c r="AF6" s="64">
        <f t="shared" si="3"/>
        <v>180</v>
      </c>
      <c r="AG6" s="64" t="str">
        <f t="shared" si="3"/>
        <v>-</v>
      </c>
      <c r="AH6" s="64">
        <f t="shared" si="3"/>
        <v>180</v>
      </c>
      <c r="AI6" s="65">
        <f>IF(AI8="-",NA(),AI8)</f>
        <v>98.5</v>
      </c>
      <c r="AJ6" s="65">
        <f t="shared" ref="AJ6:AR6" si="5">IF(AJ8="-",NA(),AJ8)</f>
        <v>100.2</v>
      </c>
      <c r="AK6" s="65">
        <f t="shared" si="5"/>
        <v>103.2</v>
      </c>
      <c r="AL6" s="65">
        <f t="shared" si="5"/>
        <v>99.7</v>
      </c>
      <c r="AM6" s="65">
        <f t="shared" si="5"/>
        <v>98.2</v>
      </c>
      <c r="AN6" s="65">
        <f t="shared" si="5"/>
        <v>96.2</v>
      </c>
      <c r="AO6" s="65">
        <f t="shared" si="5"/>
        <v>97.2</v>
      </c>
      <c r="AP6" s="65">
        <f t="shared" si="5"/>
        <v>97.5</v>
      </c>
      <c r="AQ6" s="65">
        <f t="shared" si="5"/>
        <v>96.9</v>
      </c>
      <c r="AR6" s="65">
        <f t="shared" si="5"/>
        <v>101.8</v>
      </c>
      <c r="AS6" s="65" t="str">
        <f>IF(AS8="-","【-】","【"&amp;SUBSTITUTE(TEXT(AS8,"#,##0.0"),"-","△")&amp;"】")</f>
        <v>【102.5】</v>
      </c>
      <c r="AT6" s="65">
        <f>IF(AT8="-",NA(),AT8)</f>
        <v>78.400000000000006</v>
      </c>
      <c r="AU6" s="65">
        <f t="shared" ref="AU6:BC6" si="6">IF(AU8="-",NA(),AU8)</f>
        <v>79.2</v>
      </c>
      <c r="AV6" s="65">
        <f t="shared" si="6"/>
        <v>81.900000000000006</v>
      </c>
      <c r="AW6" s="65">
        <f t="shared" si="6"/>
        <v>79.3</v>
      </c>
      <c r="AX6" s="65">
        <f t="shared" si="6"/>
        <v>76.5</v>
      </c>
      <c r="AY6" s="65">
        <f t="shared" si="6"/>
        <v>85.7</v>
      </c>
      <c r="AZ6" s="65">
        <f t="shared" si="6"/>
        <v>85.9</v>
      </c>
      <c r="BA6" s="65">
        <f t="shared" si="6"/>
        <v>86</v>
      </c>
      <c r="BB6" s="65">
        <f t="shared" si="6"/>
        <v>86</v>
      </c>
      <c r="BC6" s="65">
        <f t="shared" si="6"/>
        <v>80.7</v>
      </c>
      <c r="BD6" s="65" t="str">
        <f>IF(BD8="-","【-】","【"&amp;SUBSTITUTE(TEXT(BD8,"#,##0.0"),"-","△")&amp;"】")</f>
        <v>【84.7】</v>
      </c>
      <c r="BE6" s="65">
        <f>IF(BE8="-",NA(),BE8)</f>
        <v>1.6</v>
      </c>
      <c r="BF6" s="65">
        <f t="shared" ref="BF6:BN6" si="7">IF(BF8="-",NA(),BF8)</f>
        <v>0</v>
      </c>
      <c r="BG6" s="65">
        <f t="shared" si="7"/>
        <v>0</v>
      </c>
      <c r="BH6" s="65">
        <f t="shared" si="7"/>
        <v>0.3</v>
      </c>
      <c r="BI6" s="65">
        <f t="shared" si="7"/>
        <v>1.7</v>
      </c>
      <c r="BJ6" s="65">
        <f t="shared" si="7"/>
        <v>84.7</v>
      </c>
      <c r="BK6" s="65">
        <f t="shared" si="7"/>
        <v>86.8</v>
      </c>
      <c r="BL6" s="65">
        <f t="shared" si="7"/>
        <v>90.8</v>
      </c>
      <c r="BM6" s="65">
        <f t="shared" si="7"/>
        <v>81.900000000000006</v>
      </c>
      <c r="BN6" s="65">
        <f t="shared" si="7"/>
        <v>91.6</v>
      </c>
      <c r="BO6" s="65" t="str">
        <f>IF(BO8="-","【-】","【"&amp;SUBSTITUTE(TEXT(BO8,"#,##0.0"),"-","△")&amp;"】")</f>
        <v>【69.3】</v>
      </c>
      <c r="BP6" s="65">
        <f>IF(BP8="-",NA(),BP8)</f>
        <v>74.099999999999994</v>
      </c>
      <c r="BQ6" s="65">
        <f t="shared" ref="BQ6:BY6" si="8">IF(BQ8="-",NA(),BQ8)</f>
        <v>73.400000000000006</v>
      </c>
      <c r="BR6" s="65">
        <f t="shared" si="8"/>
        <v>76.3</v>
      </c>
      <c r="BS6" s="65">
        <f t="shared" si="8"/>
        <v>71.900000000000006</v>
      </c>
      <c r="BT6" s="65">
        <f t="shared" si="8"/>
        <v>67.8</v>
      </c>
      <c r="BU6" s="65">
        <f t="shared" si="8"/>
        <v>71.2</v>
      </c>
      <c r="BV6" s="65">
        <f t="shared" si="8"/>
        <v>73</v>
      </c>
      <c r="BW6" s="65">
        <f t="shared" si="8"/>
        <v>72.099999999999994</v>
      </c>
      <c r="BX6" s="65">
        <f t="shared" si="8"/>
        <v>72.900000000000006</v>
      </c>
      <c r="BY6" s="65">
        <f t="shared" si="8"/>
        <v>64.5</v>
      </c>
      <c r="BZ6" s="65" t="str">
        <f>IF(BZ8="-","【-】","【"&amp;SUBSTITUTE(TEXT(BZ8,"#,##0.0"),"-","△")&amp;"】")</f>
        <v>【67.2】</v>
      </c>
      <c r="CA6" s="66">
        <f>IF(CA8="-",NA(),CA8)</f>
        <v>94721</v>
      </c>
      <c r="CB6" s="66">
        <f t="shared" ref="CB6:CJ6" si="9">IF(CB8="-",NA(),CB8)</f>
        <v>95627</v>
      </c>
      <c r="CC6" s="66">
        <f t="shared" si="9"/>
        <v>96688</v>
      </c>
      <c r="CD6" s="66">
        <f t="shared" si="9"/>
        <v>102667</v>
      </c>
      <c r="CE6" s="66">
        <f t="shared" si="9"/>
        <v>105847</v>
      </c>
      <c r="CF6" s="66">
        <f t="shared" si="9"/>
        <v>44825</v>
      </c>
      <c r="CG6" s="66">
        <f t="shared" si="9"/>
        <v>45494</v>
      </c>
      <c r="CH6" s="66">
        <f t="shared" si="9"/>
        <v>47924</v>
      </c>
      <c r="CI6" s="66">
        <f t="shared" si="9"/>
        <v>48807</v>
      </c>
      <c r="CJ6" s="66">
        <f t="shared" si="9"/>
        <v>51594</v>
      </c>
      <c r="CK6" s="65" t="str">
        <f>IF(CK8="-","【-】","【"&amp;SUBSTITUTE(TEXT(CK8,"#,##0"),"-","△")&amp;"】")</f>
        <v>【56,733】</v>
      </c>
      <c r="CL6" s="66">
        <f>IF(CL8="-",NA(),CL8)</f>
        <v>12267</v>
      </c>
      <c r="CM6" s="66">
        <f t="shared" ref="CM6:CU6" si="10">IF(CM8="-",NA(),CM8)</f>
        <v>12532</v>
      </c>
      <c r="CN6" s="66">
        <f t="shared" si="10"/>
        <v>12735</v>
      </c>
      <c r="CO6" s="66">
        <f t="shared" si="10"/>
        <v>12681</v>
      </c>
      <c r="CP6" s="66">
        <f t="shared" si="10"/>
        <v>13081</v>
      </c>
      <c r="CQ6" s="66">
        <f t="shared" si="10"/>
        <v>12023</v>
      </c>
      <c r="CR6" s="66">
        <f t="shared" si="10"/>
        <v>12309</v>
      </c>
      <c r="CS6" s="66">
        <f t="shared" si="10"/>
        <v>12502</v>
      </c>
      <c r="CT6" s="66">
        <f t="shared" si="10"/>
        <v>12970</v>
      </c>
      <c r="CU6" s="66">
        <f t="shared" si="10"/>
        <v>13767</v>
      </c>
      <c r="CV6" s="65" t="str">
        <f>IF(CV8="-","【-】","【"&amp;SUBSTITUTE(TEXT(CV8,"#,##0"),"-","△")&amp;"】")</f>
        <v>【16,778】</v>
      </c>
      <c r="CW6" s="65">
        <f>IF(CW8="-",NA(),CW8)</f>
        <v>57.5</v>
      </c>
      <c r="CX6" s="65">
        <f t="shared" ref="CX6:DF6" si="11">IF(CX8="-",NA(),CX8)</f>
        <v>57.5</v>
      </c>
      <c r="CY6" s="65">
        <f t="shared" si="11"/>
        <v>55.1</v>
      </c>
      <c r="CZ6" s="65">
        <f t="shared" si="11"/>
        <v>58.2</v>
      </c>
      <c r="DA6" s="65">
        <f t="shared" si="11"/>
        <v>58.5</v>
      </c>
      <c r="DB6" s="65">
        <f t="shared" si="11"/>
        <v>59.7</v>
      </c>
      <c r="DC6" s="65">
        <f t="shared" si="11"/>
        <v>59</v>
      </c>
      <c r="DD6" s="65">
        <f t="shared" si="11"/>
        <v>59.4</v>
      </c>
      <c r="DE6" s="65">
        <f t="shared" si="11"/>
        <v>59.9</v>
      </c>
      <c r="DF6" s="65">
        <f t="shared" si="11"/>
        <v>63.4</v>
      </c>
      <c r="DG6" s="65" t="str">
        <f>IF(DG8="-","【-】","【"&amp;SUBSTITUTE(TEXT(DG8,"#,##0.0"),"-","△")&amp;"】")</f>
        <v>【58.8】</v>
      </c>
      <c r="DH6" s="65">
        <f>IF(DH8="-",NA(),DH8)</f>
        <v>16.8</v>
      </c>
      <c r="DI6" s="65">
        <f t="shared" ref="DI6:DQ6" si="12">IF(DI8="-",NA(),DI8)</f>
        <v>16.3</v>
      </c>
      <c r="DJ6" s="65">
        <f t="shared" si="12"/>
        <v>16.8</v>
      </c>
      <c r="DK6" s="65">
        <f t="shared" si="12"/>
        <v>17.3</v>
      </c>
      <c r="DL6" s="65">
        <f t="shared" si="12"/>
        <v>17.7</v>
      </c>
      <c r="DM6" s="65">
        <f t="shared" si="12"/>
        <v>20.9</v>
      </c>
      <c r="DN6" s="65">
        <f t="shared" si="12"/>
        <v>20.7</v>
      </c>
      <c r="DO6" s="65">
        <f t="shared" si="12"/>
        <v>20.6</v>
      </c>
      <c r="DP6" s="65">
        <f t="shared" si="12"/>
        <v>20.5</v>
      </c>
      <c r="DQ6" s="65">
        <f t="shared" si="12"/>
        <v>20.2</v>
      </c>
      <c r="DR6" s="65" t="str">
        <f>IF(DR8="-","【-】","【"&amp;SUBSTITUTE(TEXT(DR8,"#,##0.0"),"-","△")&amp;"】")</f>
        <v>【24.8】</v>
      </c>
      <c r="DS6" s="65">
        <f>IF(DS8="-",NA(),DS8)</f>
        <v>42.9</v>
      </c>
      <c r="DT6" s="65">
        <f t="shared" ref="DT6:EB6" si="13">IF(DT8="-",NA(),DT8)</f>
        <v>45.8</v>
      </c>
      <c r="DU6" s="65">
        <f t="shared" si="13"/>
        <v>49.8</v>
      </c>
      <c r="DV6" s="65">
        <f t="shared" si="13"/>
        <v>53.3</v>
      </c>
      <c r="DW6" s="65">
        <f t="shared" si="13"/>
        <v>55.8</v>
      </c>
      <c r="DX6" s="65">
        <f t="shared" si="13"/>
        <v>44.7</v>
      </c>
      <c r="DY6" s="65">
        <f t="shared" si="13"/>
        <v>46.9</v>
      </c>
      <c r="DZ6" s="65">
        <f t="shared" si="13"/>
        <v>48.6</v>
      </c>
      <c r="EA6" s="65">
        <f t="shared" si="13"/>
        <v>50.8</v>
      </c>
      <c r="EB6" s="65">
        <f t="shared" si="13"/>
        <v>51.4</v>
      </c>
      <c r="EC6" s="65" t="str">
        <f>IF(EC8="-","【-】","【"&amp;SUBSTITUTE(TEXT(EC8,"#,##0.0"),"-","△")&amp;"】")</f>
        <v>【54.8】</v>
      </c>
      <c r="ED6" s="65">
        <f>IF(ED8="-",NA(),ED8)</f>
        <v>58.2</v>
      </c>
      <c r="EE6" s="65">
        <f t="shared" ref="EE6:EM6" si="14">IF(EE8="-",NA(),EE8)</f>
        <v>65.099999999999994</v>
      </c>
      <c r="EF6" s="65">
        <f t="shared" si="14"/>
        <v>70</v>
      </c>
      <c r="EG6" s="65">
        <f t="shared" si="14"/>
        <v>73.5</v>
      </c>
      <c r="EH6" s="65">
        <f t="shared" si="14"/>
        <v>73.2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62996180</v>
      </c>
      <c r="EP6" s="66">
        <f t="shared" ref="EP6:EX6" si="15">IF(EP8="-",NA(),EP8)</f>
        <v>66905550</v>
      </c>
      <c r="EQ6" s="66">
        <f t="shared" si="15"/>
        <v>68133230</v>
      </c>
      <c r="ER6" s="66">
        <f t="shared" si="15"/>
        <v>69718420</v>
      </c>
      <c r="ES6" s="66">
        <f t="shared" si="15"/>
        <v>72368865</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159</v>
      </c>
      <c r="B7" s="63">
        <f t="shared" ref="B7:AH7" si="16">B8</f>
        <v>2020</v>
      </c>
      <c r="C7" s="63">
        <f t="shared" si="16"/>
        <v>207500</v>
      </c>
      <c r="D7" s="63">
        <f t="shared" si="16"/>
        <v>46</v>
      </c>
      <c r="E7" s="63">
        <f t="shared" si="16"/>
        <v>6</v>
      </c>
      <c r="F7" s="63">
        <f t="shared" si="16"/>
        <v>0</v>
      </c>
      <c r="G7" s="63">
        <f t="shared" si="16"/>
        <v>5</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18</v>
      </c>
      <c r="R7" s="63" t="str">
        <f t="shared" si="16"/>
        <v>対象</v>
      </c>
      <c r="S7" s="63" t="str">
        <f t="shared" si="16"/>
        <v>I 未 訓 ガ</v>
      </c>
      <c r="T7" s="63" t="str">
        <f t="shared" si="16"/>
        <v>救 臨 地</v>
      </c>
      <c r="U7" s="64" t="str">
        <f>U8</f>
        <v>-</v>
      </c>
      <c r="V7" s="64">
        <f>V8</f>
        <v>25896</v>
      </c>
      <c r="W7" s="63" t="str">
        <f>W8</f>
        <v>非該当</v>
      </c>
      <c r="X7" s="63" t="str">
        <f t="shared" si="16"/>
        <v>非該当</v>
      </c>
      <c r="Y7" s="63" t="str">
        <f t="shared" si="16"/>
        <v>７：１</v>
      </c>
      <c r="Z7" s="64">
        <f t="shared" si="16"/>
        <v>200</v>
      </c>
      <c r="AA7" s="64" t="str">
        <f t="shared" si="16"/>
        <v>-</v>
      </c>
      <c r="AB7" s="64" t="str">
        <f t="shared" si="16"/>
        <v>-</v>
      </c>
      <c r="AC7" s="64" t="str">
        <f t="shared" si="16"/>
        <v>-</v>
      </c>
      <c r="AD7" s="64" t="str">
        <f t="shared" si="16"/>
        <v>-</v>
      </c>
      <c r="AE7" s="64">
        <f t="shared" si="16"/>
        <v>200</v>
      </c>
      <c r="AF7" s="64">
        <f t="shared" si="16"/>
        <v>180</v>
      </c>
      <c r="AG7" s="64" t="str">
        <f t="shared" si="16"/>
        <v>-</v>
      </c>
      <c r="AH7" s="64">
        <f t="shared" si="16"/>
        <v>180</v>
      </c>
      <c r="AI7" s="65">
        <f>AI8</f>
        <v>98.5</v>
      </c>
      <c r="AJ7" s="65">
        <f t="shared" ref="AJ7:AR7" si="17">AJ8</f>
        <v>100.2</v>
      </c>
      <c r="AK7" s="65">
        <f t="shared" si="17"/>
        <v>103.2</v>
      </c>
      <c r="AL7" s="65">
        <f t="shared" si="17"/>
        <v>99.7</v>
      </c>
      <c r="AM7" s="65">
        <f t="shared" si="17"/>
        <v>98.2</v>
      </c>
      <c r="AN7" s="65">
        <f t="shared" si="17"/>
        <v>96.2</v>
      </c>
      <c r="AO7" s="65">
        <f t="shared" si="17"/>
        <v>97.2</v>
      </c>
      <c r="AP7" s="65">
        <f t="shared" si="17"/>
        <v>97.5</v>
      </c>
      <c r="AQ7" s="65">
        <f t="shared" si="17"/>
        <v>96.9</v>
      </c>
      <c r="AR7" s="65">
        <f t="shared" si="17"/>
        <v>101.8</v>
      </c>
      <c r="AS7" s="65"/>
      <c r="AT7" s="65">
        <f>AT8</f>
        <v>78.400000000000006</v>
      </c>
      <c r="AU7" s="65">
        <f t="shared" ref="AU7:BC7" si="18">AU8</f>
        <v>79.2</v>
      </c>
      <c r="AV7" s="65">
        <f t="shared" si="18"/>
        <v>81.900000000000006</v>
      </c>
      <c r="AW7" s="65">
        <f t="shared" si="18"/>
        <v>79.3</v>
      </c>
      <c r="AX7" s="65">
        <f t="shared" si="18"/>
        <v>76.5</v>
      </c>
      <c r="AY7" s="65">
        <f t="shared" si="18"/>
        <v>85.7</v>
      </c>
      <c r="AZ7" s="65">
        <f t="shared" si="18"/>
        <v>85.9</v>
      </c>
      <c r="BA7" s="65">
        <f t="shared" si="18"/>
        <v>86</v>
      </c>
      <c r="BB7" s="65">
        <f t="shared" si="18"/>
        <v>86</v>
      </c>
      <c r="BC7" s="65">
        <f t="shared" si="18"/>
        <v>80.7</v>
      </c>
      <c r="BD7" s="65"/>
      <c r="BE7" s="65">
        <f>BE8</f>
        <v>1.6</v>
      </c>
      <c r="BF7" s="65">
        <f t="shared" ref="BF7:BN7" si="19">BF8</f>
        <v>0</v>
      </c>
      <c r="BG7" s="65">
        <f t="shared" si="19"/>
        <v>0</v>
      </c>
      <c r="BH7" s="65">
        <f t="shared" si="19"/>
        <v>0.3</v>
      </c>
      <c r="BI7" s="65">
        <f t="shared" si="19"/>
        <v>1.7</v>
      </c>
      <c r="BJ7" s="65">
        <f t="shared" si="19"/>
        <v>84.7</v>
      </c>
      <c r="BK7" s="65">
        <f t="shared" si="19"/>
        <v>86.8</v>
      </c>
      <c r="BL7" s="65">
        <f t="shared" si="19"/>
        <v>90.8</v>
      </c>
      <c r="BM7" s="65">
        <f t="shared" si="19"/>
        <v>81.900000000000006</v>
      </c>
      <c r="BN7" s="65">
        <f t="shared" si="19"/>
        <v>91.6</v>
      </c>
      <c r="BO7" s="65"/>
      <c r="BP7" s="65">
        <f>BP8</f>
        <v>74.099999999999994</v>
      </c>
      <c r="BQ7" s="65">
        <f t="shared" ref="BQ7:BY7" si="20">BQ8</f>
        <v>73.400000000000006</v>
      </c>
      <c r="BR7" s="65">
        <f t="shared" si="20"/>
        <v>76.3</v>
      </c>
      <c r="BS7" s="65">
        <f t="shared" si="20"/>
        <v>71.900000000000006</v>
      </c>
      <c r="BT7" s="65">
        <f t="shared" si="20"/>
        <v>67.8</v>
      </c>
      <c r="BU7" s="65">
        <f t="shared" si="20"/>
        <v>71.2</v>
      </c>
      <c r="BV7" s="65">
        <f t="shared" si="20"/>
        <v>73</v>
      </c>
      <c r="BW7" s="65">
        <f t="shared" si="20"/>
        <v>72.099999999999994</v>
      </c>
      <c r="BX7" s="65">
        <f t="shared" si="20"/>
        <v>72.900000000000006</v>
      </c>
      <c r="BY7" s="65">
        <f t="shared" si="20"/>
        <v>64.5</v>
      </c>
      <c r="BZ7" s="65"/>
      <c r="CA7" s="66">
        <f>CA8</f>
        <v>94721</v>
      </c>
      <c r="CB7" s="66">
        <f t="shared" ref="CB7:CJ7" si="21">CB8</f>
        <v>95627</v>
      </c>
      <c r="CC7" s="66">
        <f t="shared" si="21"/>
        <v>96688</v>
      </c>
      <c r="CD7" s="66">
        <f t="shared" si="21"/>
        <v>102667</v>
      </c>
      <c r="CE7" s="66">
        <f t="shared" si="21"/>
        <v>105847</v>
      </c>
      <c r="CF7" s="66">
        <f t="shared" si="21"/>
        <v>44825</v>
      </c>
      <c r="CG7" s="66">
        <f t="shared" si="21"/>
        <v>45494</v>
      </c>
      <c r="CH7" s="66">
        <f t="shared" si="21"/>
        <v>47924</v>
      </c>
      <c r="CI7" s="66">
        <f t="shared" si="21"/>
        <v>48807</v>
      </c>
      <c r="CJ7" s="66">
        <f t="shared" si="21"/>
        <v>51594</v>
      </c>
      <c r="CK7" s="65"/>
      <c r="CL7" s="66">
        <f>CL8</f>
        <v>12267</v>
      </c>
      <c r="CM7" s="66">
        <f t="shared" ref="CM7:CU7" si="22">CM8</f>
        <v>12532</v>
      </c>
      <c r="CN7" s="66">
        <f t="shared" si="22"/>
        <v>12735</v>
      </c>
      <c r="CO7" s="66">
        <f t="shared" si="22"/>
        <v>12681</v>
      </c>
      <c r="CP7" s="66">
        <f t="shared" si="22"/>
        <v>13081</v>
      </c>
      <c r="CQ7" s="66">
        <f t="shared" si="22"/>
        <v>12023</v>
      </c>
      <c r="CR7" s="66">
        <f t="shared" si="22"/>
        <v>12309</v>
      </c>
      <c r="CS7" s="66">
        <f t="shared" si="22"/>
        <v>12502</v>
      </c>
      <c r="CT7" s="66">
        <f t="shared" si="22"/>
        <v>12970</v>
      </c>
      <c r="CU7" s="66">
        <f t="shared" si="22"/>
        <v>13767</v>
      </c>
      <c r="CV7" s="65"/>
      <c r="CW7" s="65">
        <f>CW8</f>
        <v>57.5</v>
      </c>
      <c r="CX7" s="65">
        <f t="shared" ref="CX7:DF7" si="23">CX8</f>
        <v>57.5</v>
      </c>
      <c r="CY7" s="65">
        <f t="shared" si="23"/>
        <v>55.1</v>
      </c>
      <c r="CZ7" s="65">
        <f t="shared" si="23"/>
        <v>58.2</v>
      </c>
      <c r="DA7" s="65">
        <f t="shared" si="23"/>
        <v>58.5</v>
      </c>
      <c r="DB7" s="65">
        <f t="shared" si="23"/>
        <v>59.7</v>
      </c>
      <c r="DC7" s="65">
        <f t="shared" si="23"/>
        <v>59</v>
      </c>
      <c r="DD7" s="65">
        <f t="shared" si="23"/>
        <v>59.4</v>
      </c>
      <c r="DE7" s="65">
        <f t="shared" si="23"/>
        <v>59.9</v>
      </c>
      <c r="DF7" s="65">
        <f t="shared" si="23"/>
        <v>63.4</v>
      </c>
      <c r="DG7" s="65"/>
      <c r="DH7" s="65">
        <f>DH8</f>
        <v>16.8</v>
      </c>
      <c r="DI7" s="65">
        <f t="shared" ref="DI7:DQ7" si="24">DI8</f>
        <v>16.3</v>
      </c>
      <c r="DJ7" s="65">
        <f t="shared" si="24"/>
        <v>16.8</v>
      </c>
      <c r="DK7" s="65">
        <f t="shared" si="24"/>
        <v>17.3</v>
      </c>
      <c r="DL7" s="65">
        <f t="shared" si="24"/>
        <v>17.7</v>
      </c>
      <c r="DM7" s="65">
        <f t="shared" si="24"/>
        <v>20.9</v>
      </c>
      <c r="DN7" s="65">
        <f t="shared" si="24"/>
        <v>20.7</v>
      </c>
      <c r="DO7" s="65">
        <f t="shared" si="24"/>
        <v>20.6</v>
      </c>
      <c r="DP7" s="65">
        <f t="shared" si="24"/>
        <v>20.5</v>
      </c>
      <c r="DQ7" s="65">
        <f t="shared" si="24"/>
        <v>20.2</v>
      </c>
      <c r="DR7" s="65"/>
      <c r="DS7" s="65">
        <f>DS8</f>
        <v>42.9</v>
      </c>
      <c r="DT7" s="65">
        <f t="shared" ref="DT7:EB7" si="25">DT8</f>
        <v>45.8</v>
      </c>
      <c r="DU7" s="65">
        <f t="shared" si="25"/>
        <v>49.8</v>
      </c>
      <c r="DV7" s="65">
        <f t="shared" si="25"/>
        <v>53.3</v>
      </c>
      <c r="DW7" s="65">
        <f t="shared" si="25"/>
        <v>55.8</v>
      </c>
      <c r="DX7" s="65">
        <f t="shared" si="25"/>
        <v>44.7</v>
      </c>
      <c r="DY7" s="65">
        <f t="shared" si="25"/>
        <v>46.9</v>
      </c>
      <c r="DZ7" s="65">
        <f t="shared" si="25"/>
        <v>48.6</v>
      </c>
      <c r="EA7" s="65">
        <f t="shared" si="25"/>
        <v>50.8</v>
      </c>
      <c r="EB7" s="65">
        <f t="shared" si="25"/>
        <v>51.4</v>
      </c>
      <c r="EC7" s="65"/>
      <c r="ED7" s="65">
        <f>ED8</f>
        <v>58.2</v>
      </c>
      <c r="EE7" s="65">
        <f t="shared" ref="EE7:EM7" si="26">EE8</f>
        <v>65.099999999999994</v>
      </c>
      <c r="EF7" s="65">
        <f t="shared" si="26"/>
        <v>70</v>
      </c>
      <c r="EG7" s="65">
        <f t="shared" si="26"/>
        <v>73.5</v>
      </c>
      <c r="EH7" s="65">
        <f t="shared" si="26"/>
        <v>73.2</v>
      </c>
      <c r="EI7" s="65">
        <f t="shared" si="26"/>
        <v>64.2</v>
      </c>
      <c r="EJ7" s="65">
        <f t="shared" si="26"/>
        <v>67.3</v>
      </c>
      <c r="EK7" s="65">
        <f t="shared" si="26"/>
        <v>70.099999999999994</v>
      </c>
      <c r="EL7" s="65">
        <f t="shared" si="26"/>
        <v>72.599999999999994</v>
      </c>
      <c r="EM7" s="65">
        <f t="shared" si="26"/>
        <v>71.900000000000006</v>
      </c>
      <c r="EN7" s="65"/>
      <c r="EO7" s="66">
        <f>EO8</f>
        <v>62996180</v>
      </c>
      <c r="EP7" s="66">
        <f t="shared" ref="EP7:EX7" si="27">EP8</f>
        <v>66905550</v>
      </c>
      <c r="EQ7" s="66">
        <f t="shared" si="27"/>
        <v>68133230</v>
      </c>
      <c r="ER7" s="66">
        <f t="shared" si="27"/>
        <v>69718420</v>
      </c>
      <c r="ES7" s="66">
        <f t="shared" si="27"/>
        <v>72368865</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207500</v>
      </c>
      <c r="D8" s="68">
        <v>46</v>
      </c>
      <c r="E8" s="68">
        <v>6</v>
      </c>
      <c r="F8" s="68">
        <v>0</v>
      </c>
      <c r="G8" s="68">
        <v>5</v>
      </c>
      <c r="H8" s="68" t="s">
        <v>160</v>
      </c>
      <c r="I8" s="68" t="s">
        <v>161</v>
      </c>
      <c r="J8" s="68" t="s">
        <v>162</v>
      </c>
      <c r="K8" s="68" t="s">
        <v>163</v>
      </c>
      <c r="L8" s="68" t="s">
        <v>164</v>
      </c>
      <c r="M8" s="68" t="s">
        <v>165</v>
      </c>
      <c r="N8" s="68" t="s">
        <v>166</v>
      </c>
      <c r="O8" s="68" t="s">
        <v>167</v>
      </c>
      <c r="P8" s="68" t="s">
        <v>168</v>
      </c>
      <c r="Q8" s="69">
        <v>18</v>
      </c>
      <c r="R8" s="68" t="s">
        <v>169</v>
      </c>
      <c r="S8" s="68" t="s">
        <v>170</v>
      </c>
      <c r="T8" s="68" t="s">
        <v>171</v>
      </c>
      <c r="U8" s="69" t="s">
        <v>39</v>
      </c>
      <c r="V8" s="69">
        <v>25896</v>
      </c>
      <c r="W8" s="68" t="s">
        <v>172</v>
      </c>
      <c r="X8" s="68" t="s">
        <v>172</v>
      </c>
      <c r="Y8" s="70" t="s">
        <v>173</v>
      </c>
      <c r="Z8" s="69">
        <v>200</v>
      </c>
      <c r="AA8" s="69" t="s">
        <v>39</v>
      </c>
      <c r="AB8" s="69" t="s">
        <v>39</v>
      </c>
      <c r="AC8" s="69" t="s">
        <v>39</v>
      </c>
      <c r="AD8" s="69" t="s">
        <v>39</v>
      </c>
      <c r="AE8" s="69">
        <v>200</v>
      </c>
      <c r="AF8" s="69">
        <v>180</v>
      </c>
      <c r="AG8" s="69" t="s">
        <v>39</v>
      </c>
      <c r="AH8" s="69">
        <v>180</v>
      </c>
      <c r="AI8" s="71">
        <v>98.5</v>
      </c>
      <c r="AJ8" s="71">
        <v>100.2</v>
      </c>
      <c r="AK8" s="71">
        <v>103.2</v>
      </c>
      <c r="AL8" s="71">
        <v>99.7</v>
      </c>
      <c r="AM8" s="71">
        <v>98.2</v>
      </c>
      <c r="AN8" s="71">
        <v>96.2</v>
      </c>
      <c r="AO8" s="71">
        <v>97.2</v>
      </c>
      <c r="AP8" s="71">
        <v>97.5</v>
      </c>
      <c r="AQ8" s="71">
        <v>96.9</v>
      </c>
      <c r="AR8" s="71">
        <v>101.8</v>
      </c>
      <c r="AS8" s="71">
        <v>102.5</v>
      </c>
      <c r="AT8" s="71">
        <v>78.400000000000006</v>
      </c>
      <c r="AU8" s="71">
        <v>79.2</v>
      </c>
      <c r="AV8" s="71">
        <v>81.900000000000006</v>
      </c>
      <c r="AW8" s="71">
        <v>79.3</v>
      </c>
      <c r="AX8" s="71">
        <v>76.5</v>
      </c>
      <c r="AY8" s="71">
        <v>85.7</v>
      </c>
      <c r="AZ8" s="71">
        <v>85.9</v>
      </c>
      <c r="BA8" s="71">
        <v>86</v>
      </c>
      <c r="BB8" s="71">
        <v>86</v>
      </c>
      <c r="BC8" s="71">
        <v>80.7</v>
      </c>
      <c r="BD8" s="71">
        <v>84.7</v>
      </c>
      <c r="BE8" s="72">
        <v>1.6</v>
      </c>
      <c r="BF8" s="72">
        <v>0</v>
      </c>
      <c r="BG8" s="72">
        <v>0</v>
      </c>
      <c r="BH8" s="72">
        <v>0.3</v>
      </c>
      <c r="BI8" s="72">
        <v>1.7</v>
      </c>
      <c r="BJ8" s="72">
        <v>84.7</v>
      </c>
      <c r="BK8" s="72">
        <v>86.8</v>
      </c>
      <c r="BL8" s="72">
        <v>90.8</v>
      </c>
      <c r="BM8" s="72">
        <v>81.900000000000006</v>
      </c>
      <c r="BN8" s="72">
        <v>91.6</v>
      </c>
      <c r="BO8" s="72">
        <v>69.3</v>
      </c>
      <c r="BP8" s="71">
        <v>74.099999999999994</v>
      </c>
      <c r="BQ8" s="71">
        <v>73.400000000000006</v>
      </c>
      <c r="BR8" s="71">
        <v>76.3</v>
      </c>
      <c r="BS8" s="71">
        <v>71.900000000000006</v>
      </c>
      <c r="BT8" s="71">
        <v>67.8</v>
      </c>
      <c r="BU8" s="71">
        <v>71.2</v>
      </c>
      <c r="BV8" s="71">
        <v>73</v>
      </c>
      <c r="BW8" s="71">
        <v>72.099999999999994</v>
      </c>
      <c r="BX8" s="71">
        <v>72.900000000000006</v>
      </c>
      <c r="BY8" s="71">
        <v>64.5</v>
      </c>
      <c r="BZ8" s="71">
        <v>67.2</v>
      </c>
      <c r="CA8" s="72">
        <v>94721</v>
      </c>
      <c r="CB8" s="72">
        <v>95627</v>
      </c>
      <c r="CC8" s="72">
        <v>96688</v>
      </c>
      <c r="CD8" s="72">
        <v>102667</v>
      </c>
      <c r="CE8" s="72">
        <v>105847</v>
      </c>
      <c r="CF8" s="72">
        <v>44825</v>
      </c>
      <c r="CG8" s="72">
        <v>45494</v>
      </c>
      <c r="CH8" s="72">
        <v>47924</v>
      </c>
      <c r="CI8" s="72">
        <v>48807</v>
      </c>
      <c r="CJ8" s="72">
        <v>51594</v>
      </c>
      <c r="CK8" s="71">
        <v>56733</v>
      </c>
      <c r="CL8" s="72">
        <v>12267</v>
      </c>
      <c r="CM8" s="72">
        <v>12532</v>
      </c>
      <c r="CN8" s="72">
        <v>12735</v>
      </c>
      <c r="CO8" s="72">
        <v>12681</v>
      </c>
      <c r="CP8" s="72">
        <v>13081</v>
      </c>
      <c r="CQ8" s="72">
        <v>12023</v>
      </c>
      <c r="CR8" s="72">
        <v>12309</v>
      </c>
      <c r="CS8" s="72">
        <v>12502</v>
      </c>
      <c r="CT8" s="72">
        <v>12970</v>
      </c>
      <c r="CU8" s="72">
        <v>13767</v>
      </c>
      <c r="CV8" s="71">
        <v>16778</v>
      </c>
      <c r="CW8" s="72">
        <v>57.5</v>
      </c>
      <c r="CX8" s="72">
        <v>57.5</v>
      </c>
      <c r="CY8" s="72">
        <v>55.1</v>
      </c>
      <c r="CZ8" s="72">
        <v>58.2</v>
      </c>
      <c r="DA8" s="72">
        <v>58.5</v>
      </c>
      <c r="DB8" s="72">
        <v>59.7</v>
      </c>
      <c r="DC8" s="72">
        <v>59</v>
      </c>
      <c r="DD8" s="72">
        <v>59.4</v>
      </c>
      <c r="DE8" s="72">
        <v>59.9</v>
      </c>
      <c r="DF8" s="72">
        <v>63.4</v>
      </c>
      <c r="DG8" s="72">
        <v>58.8</v>
      </c>
      <c r="DH8" s="72">
        <v>16.8</v>
      </c>
      <c r="DI8" s="72">
        <v>16.3</v>
      </c>
      <c r="DJ8" s="72">
        <v>16.8</v>
      </c>
      <c r="DK8" s="72">
        <v>17.3</v>
      </c>
      <c r="DL8" s="72">
        <v>17.7</v>
      </c>
      <c r="DM8" s="72">
        <v>20.9</v>
      </c>
      <c r="DN8" s="72">
        <v>20.7</v>
      </c>
      <c r="DO8" s="72">
        <v>20.6</v>
      </c>
      <c r="DP8" s="72">
        <v>20.5</v>
      </c>
      <c r="DQ8" s="72">
        <v>20.2</v>
      </c>
      <c r="DR8" s="72">
        <v>24.8</v>
      </c>
      <c r="DS8" s="71">
        <v>42.9</v>
      </c>
      <c r="DT8" s="71">
        <v>45.8</v>
      </c>
      <c r="DU8" s="71">
        <v>49.8</v>
      </c>
      <c r="DV8" s="71">
        <v>53.3</v>
      </c>
      <c r="DW8" s="71">
        <v>55.8</v>
      </c>
      <c r="DX8" s="71">
        <v>44.7</v>
      </c>
      <c r="DY8" s="71">
        <v>46.9</v>
      </c>
      <c r="DZ8" s="71">
        <v>48.6</v>
      </c>
      <c r="EA8" s="71">
        <v>50.8</v>
      </c>
      <c r="EB8" s="71">
        <v>51.4</v>
      </c>
      <c r="EC8" s="71">
        <v>54.8</v>
      </c>
      <c r="ED8" s="71">
        <v>58.2</v>
      </c>
      <c r="EE8" s="71">
        <v>65.099999999999994</v>
      </c>
      <c r="EF8" s="71">
        <v>70</v>
      </c>
      <c r="EG8" s="71">
        <v>73.5</v>
      </c>
      <c r="EH8" s="71">
        <v>73.2</v>
      </c>
      <c r="EI8" s="71">
        <v>64.2</v>
      </c>
      <c r="EJ8" s="71">
        <v>67.3</v>
      </c>
      <c r="EK8" s="71">
        <v>70.099999999999994</v>
      </c>
      <c r="EL8" s="71">
        <v>72.599999999999994</v>
      </c>
      <c r="EM8" s="71">
        <v>71.900000000000006</v>
      </c>
      <c r="EN8" s="71">
        <v>70.3</v>
      </c>
      <c r="EO8" s="72">
        <v>62996180</v>
      </c>
      <c r="EP8" s="72">
        <v>66905550</v>
      </c>
      <c r="EQ8" s="72">
        <v>68133230</v>
      </c>
      <c r="ER8" s="72">
        <v>69718420</v>
      </c>
      <c r="ES8" s="72">
        <v>72368865</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2022-02-02T05:21:01Z</cp:lastPrinted>
  <dcterms:created xsi:type="dcterms:W3CDTF">2021-12-03T08:45:27Z</dcterms:created>
  <dcterms:modified xsi:type="dcterms:W3CDTF">2022-02-08T08:34:28Z</dcterms:modified>
  <cp:category/>
</cp:coreProperties>
</file>