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ka53\水大気環境課\04水源水道係\12上伊那企業団\交付税\R3\調査関係\040209〆公営企業に係る経営比較分析表（令和２年度決算）の分析等について（依頼）\上伊那回答\"/>
    </mc:Choice>
  </mc:AlternateContent>
  <workbookProtection workbookAlgorithmName="SHA-512" workbookHashValue="hMXB2xWdTzXQuZ2guw2YI+ZAKwd1Qatd6X1W8SiVvVq49d2iQqSkw7vIhAk8UVBO4X0t1i15J79nGWBwGg7wDA==" workbookSaltValue="VZ9CuJ9S7XY6QxkrPu9YIg==" workbookSpinCount="100000" lockStructure="1"/>
  <bookViews>
    <workbookView xWindow="0" yWindow="0" windowWidth="15360" windowHeight="76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AL8" i="4" s="1"/>
  <c r="Q6" i="5"/>
  <c r="P6" i="5"/>
  <c r="O6" i="5"/>
  <c r="I10" i="4" s="1"/>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I85" i="4"/>
  <c r="G85" i="4"/>
  <c r="BB10" i="4"/>
  <c r="AT10" i="4"/>
  <c r="W10" i="4"/>
  <c r="P10" i="4"/>
  <c r="B10" i="4"/>
  <c r="BB8" i="4"/>
  <c r="AT8" i="4"/>
  <c r="W8" i="4"/>
  <c r="P8" i="4"/>
  <c r="I8" i="4"/>
  <c r="B8" i="4"/>
  <c r="B6" i="4"/>
</calcChain>
</file>

<file path=xl/sharedStrings.xml><?xml version="1.0" encoding="utf-8"?>
<sst xmlns="http://schemas.openxmlformats.org/spreadsheetml/2006/main" count="231" uniqueCount="113">
  <si>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</si>
  <si>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</si>
  <si>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</si>
  <si>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</si>
  <si>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</si>
  <si>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</si>
  <si>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</si>
  <si>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</si>
  <si>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</si>
  <si>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</si>
  <si>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</si>
  <si>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</si>
  <si>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</si>
  <si>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</si>
  <si>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</si>
  <si>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</si>
  <si>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</si>
  <si>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</si>
  <si>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</si>
  <si>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</si>
  <si>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</si>
  <si>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</si>
  <si>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</si>
  <si>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</si>
  <si>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</si>
  <si>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</si>
  <si>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</si>
  <si>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</si>
  <si>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</si>
  <si>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</si>
  <si>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</si>
  <si>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</si>
  <si>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</si>
  <si>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</si>
  <si>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</si>
  <si>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</si>
  <si>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</si>
  <si>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</si>
  <si>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</si>
  <si>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</si>
  <si>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</si>
  <si>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</si>
  <si>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</si>
  <si>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</si>
  <si>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</si>
  <si>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</si>
  <si>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</si>
  <si>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</si>
  <si>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</si>
  <si>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</si>
  <si>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</si>
  <si>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</si>
  <si>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</si>
  <si>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</si>
  <si>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</si>
  <si>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</si>
  <si>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</si>
  <si>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</si>
  <si>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</si>
  <si>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</si>
  <si>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</si>
  <si>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</si>
  <si>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</si>
  <si>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</si>
  <si>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</si>
  <si>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</si>
  <si>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</si>
  <si>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</si>
  <si>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</si>
  <si>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</si>
  <si>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</si>
  <si>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</si>
  <si>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</si>
  <si>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</si>
  <si>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</si>
  <si>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</si>
  <si>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</si>
  <si>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</si>
  <si>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</si>
  <si>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</si>
  <si>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</si>
  <si>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</si>
  <si>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</si>
  <si>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</si>
  <si>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</si>
  <si>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</si>
  <si>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</si>
  <si>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</si>
  <si>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</si>
  <si>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</si>
  <si>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</si>
  <si>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</si>
  <si>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</si>
  <si>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長野県上伊那広域水道用水企業団</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</si>
  <si>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</si>
  <si>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</si>
  <si>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</si>
  <si>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</si>
  <si>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</si>
  <si>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</si>
  <si>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</si>
  <si>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</si>
  <si>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</si>
  <si>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</si>
  <si>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</si>
  <si>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</si>
  <si>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</si>
  <si>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</si>
  <si>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</si>
  <si>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</si>
  <si>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供用開始から20年以上経過し、比較的に耐用年数の短い機械設備等については、随時更新を行っているが、長期間使用してきた設備もあるため、部品調達が難しくなってきている。
現在稼働中の設備でも、古いものから早期の更新が必要となってきている。
建物･管路等については、耐用年数を超えた施設がないが、必要に応じ耐震補強工事を予定している。
管路の耐震性については、今後管路の経年化も考慮しながら更新、耐震化を検討していく。</t>
    <rPh sb="49" eb="52">
      <t>チョウキカン</t>
    </rPh>
    <rPh sb="52" eb="54">
      <t>シヨウ</t>
    </rPh>
    <rPh sb="58" eb="60">
      <t>セツビ</t>
    </rPh>
    <rPh sb="66" eb="70">
      <t>ブヒンチョウタツ</t>
    </rPh>
    <rPh sb="71" eb="72">
      <t>ムズカ</t>
    </rPh>
    <rPh sb="83" eb="85">
      <t>ゲンザイ</t>
    </rPh>
    <rPh sb="85" eb="88">
      <t>カドウチュウ</t>
    </rPh>
    <rPh sb="89" eb="91">
      <t>セツビ</t>
    </rPh>
    <rPh sb="94" eb="95">
      <t>フル</t>
    </rPh>
    <rPh sb="100" eb="102">
      <t>ソウキ</t>
    </rPh>
    <rPh sb="103" eb="105">
      <t>コウシン</t>
    </rPh>
    <rPh sb="106" eb="108">
      <t>ヒツヨウ</t>
    </rPh>
    <phoneticPr fontId="4"/>
  </si>
  <si>
    <t>現在のところ、経営的にも施設的にも健全な運営ができている。
ただし、長期間稼働設備の突然の不具合により、緊急的な対応も増えてきている。
部品調達が難しくなった設備から、順次更新を進める必要がある。
耐震化やその他修繕が必要と思われる施設は、計画的に修繕を予定している。
令和５年度からの料金算定には、令和３年度策定予定の施設更新計画を基に検討する必要がある。</t>
    <rPh sb="39" eb="41">
      <t>セツビ</t>
    </rPh>
    <rPh sb="42" eb="44">
      <t>トツゼン</t>
    </rPh>
    <rPh sb="45" eb="48">
      <t>フグアイ</t>
    </rPh>
    <rPh sb="52" eb="55">
      <t>キンキュウテキ</t>
    </rPh>
    <rPh sb="56" eb="58">
      <t>タイオウ</t>
    </rPh>
    <rPh sb="59" eb="60">
      <t>フ</t>
    </rPh>
    <rPh sb="68" eb="72">
      <t>ブヒンチョウタツ</t>
    </rPh>
    <rPh sb="73" eb="74">
      <t>ムズカ</t>
    </rPh>
    <rPh sb="79" eb="81">
      <t>セツビ</t>
    </rPh>
    <rPh sb="84" eb="86">
      <t>ジュンジ</t>
    </rPh>
    <rPh sb="86" eb="88">
      <t>コウシン</t>
    </rPh>
    <rPh sb="89" eb="90">
      <t>スス</t>
    </rPh>
    <rPh sb="92" eb="94">
      <t>ヒツヨウ</t>
    </rPh>
    <rPh sb="150" eb="152">
      <t>レイワ</t>
    </rPh>
    <rPh sb="153" eb="155">
      <t>ネンド</t>
    </rPh>
    <rPh sb="155" eb="159">
      <t>サクテイヨテイ</t>
    </rPh>
    <rPh sb="167" eb="168">
      <t>モト</t>
    </rPh>
    <rPh sb="169" eb="171">
      <t>ケントウ</t>
    </rPh>
    <rPh sb="173" eb="175">
      <t>ヒツヨウ</t>
    </rPh>
    <phoneticPr fontId="4"/>
  </si>
  <si>
    <t xml:space="preserve">給水原価は低く抑えられ、毎年一定の利益計上ができている。そのため、平成27年度から連続で建設改良のための積立が可能となっている。
企業債残高も順調に減少して、令和４年度にはなくなる見込みである。
各団体の受水量が安定しているため、施設を効率よく利用できている。
有収率は９９％を超えていて問題はない。
供給料金は、基本的に3年毎の見直しで、その都度長期更新計画を考慮した長期財政計画の見直しを行っている。
平成29年度から値下げを行っているが、令和３年度に策定中の施設更新基本計画では、将来の更新費用が増加する見込みであり、今後の財政計画では、起債の比率引き上げ、料金値上げを見込む必要がある。
</t>
    <rPh sb="215" eb="216">
      <t>オコナ</t>
    </rPh>
    <rPh sb="222" eb="224">
      <t>レイワ</t>
    </rPh>
    <rPh sb="225" eb="227">
      <t>ネンド</t>
    </rPh>
    <rPh sb="228" eb="231">
      <t>サクテイチュウ</t>
    </rPh>
    <rPh sb="232" eb="236">
      <t>シセツコウシン</t>
    </rPh>
    <rPh sb="236" eb="240">
      <t>キホンケイカク</t>
    </rPh>
    <rPh sb="243" eb="245">
      <t>ショウライ</t>
    </rPh>
    <rPh sb="246" eb="250">
      <t>コウシンヒヨウ</t>
    </rPh>
    <rPh sb="251" eb="253">
      <t>ゾウカ</t>
    </rPh>
    <rPh sb="255" eb="257">
      <t>ミコ</t>
    </rPh>
    <rPh sb="262" eb="264">
      <t>コンゴ</t>
    </rPh>
    <rPh sb="265" eb="269">
      <t>ザイセイケイカク</t>
    </rPh>
    <rPh sb="272" eb="274">
      <t>キサイ</t>
    </rPh>
    <rPh sb="275" eb="277">
      <t>ヒリツ</t>
    </rPh>
    <rPh sb="277" eb="278">
      <t>ヒ</t>
    </rPh>
    <rPh sb="279" eb="280">
      <t>ア</t>
    </rPh>
    <rPh sb="282" eb="286">
      <t>リョウキンネア</t>
    </rPh>
    <rPh sb="288" eb="290">
      <t>ミコ</t>
    </rPh>
    <rPh sb="291" eb="29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</si>
</sst>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3E-4A61-8658-8E1240695627}"/>
            </c:ext>
          </c:extLst>
        </c:ser>
        <c:dLbls>
          <c:showLegendKey val="0"/>
          <c:showVal val="0"/>
          <c:showCatName val="0"/>
          <c:showSerName val="0"/>
          <c:showPercent val="0"/>
          <c:showBubbleSize val="0"/>
        </c:dLbls>
        <c:gapWidth val="150"/>
        <c:axId val="615481432"/>
        <c:axId val="61548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0.27</c:v>
                </c:pt>
                <c:pt idx="2">
                  <c:v>0.24</c:v>
                </c:pt>
                <c:pt idx="3">
                  <c:v>0.2</c:v>
                </c:pt>
                <c:pt idx="4">
                  <c:v>0.32</c:v>
                </c:pt>
              </c:numCache>
            </c:numRef>
          </c:val>
          <c:smooth val="0"/>
          <c:extLst>
            <c:ext xmlns:c16="http://schemas.microsoft.com/office/drawing/2014/chart" uri="{C3380CC4-5D6E-409C-BE32-E72D297353CC}">
              <c16:uniqueId val="{00000001-D63E-4A61-8658-8E1240695627}"/>
            </c:ext>
          </c:extLst>
        </c:ser>
        <c:dLbls>
          <c:showLegendKey val="0"/>
          <c:showVal val="0"/>
          <c:showCatName val="0"/>
          <c:showSerName val="0"/>
          <c:showPercent val="0"/>
          <c:showBubbleSize val="0"/>
        </c:dLbls>
        <c:marker val="1"/>
        <c:smooth val="0"/>
        <c:axId val="615481432"/>
        <c:axId val="615481824"/>
      </c:lineChart>
      <c:dateAx>
        <c:axId val="615481432"/>
        <c:scaling>
          <c:orientation val="minMax"/>
        </c:scaling>
        <c:delete val="1"/>
        <c:axPos val="b"/>
        <c:numFmt formatCode="&quot;H&quot;yy" sourceLinked="1"/>
        <c:majorTickMark val="none"/>
        <c:minorTickMark val="none"/>
        <c:tickLblPos val="none"/>
        <c:crossAx val="615481824"/>
        <c:crosses val="autoZero"/>
        <c:auto val="1"/>
        <c:lblOffset val="100"/>
        <c:baseTimeUnit val="years"/>
      </c:dateAx>
      <c:valAx>
        <c:axId val="61548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548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82.44</c:v>
                </c:pt>
                <c:pt idx="1">
                  <c:v>82.08</c:v>
                </c:pt>
                <c:pt idx="2">
                  <c:v>81.650000000000006</c:v>
                </c:pt>
                <c:pt idx="3">
                  <c:v>81.75</c:v>
                </c:pt>
                <c:pt idx="4">
                  <c:v>81.260000000000005</c:v>
                </c:pt>
              </c:numCache>
            </c:numRef>
          </c:val>
          <c:extLst>
            <c:ext xmlns:c16="http://schemas.microsoft.com/office/drawing/2014/chart" uri="{C3380CC4-5D6E-409C-BE32-E72D297353CC}">
              <c16:uniqueId val="{00000000-2443-4154-A972-1DB91F50C394}"/>
            </c:ext>
          </c:extLst>
        </c:ser>
        <c:dLbls>
          <c:showLegendKey val="0"/>
          <c:showVal val="0"/>
          <c:showCatName val="0"/>
          <c:showSerName val="0"/>
          <c:showPercent val="0"/>
          <c:showBubbleSize val="0"/>
        </c:dLbls>
        <c:gapWidth val="150"/>
        <c:axId val="642255992"/>
        <c:axId val="642257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61.66</c:v>
                </c:pt>
                <c:pt idx="1">
                  <c:v>62.19</c:v>
                </c:pt>
                <c:pt idx="2">
                  <c:v>61.77</c:v>
                </c:pt>
                <c:pt idx="3">
                  <c:v>61.69</c:v>
                </c:pt>
                <c:pt idx="4">
                  <c:v>62.26</c:v>
                </c:pt>
              </c:numCache>
            </c:numRef>
          </c:val>
          <c:smooth val="0"/>
          <c:extLst>
            <c:ext xmlns:c16="http://schemas.microsoft.com/office/drawing/2014/chart" uri="{C3380CC4-5D6E-409C-BE32-E72D297353CC}">
              <c16:uniqueId val="{00000001-2443-4154-A972-1DB91F50C394}"/>
            </c:ext>
          </c:extLst>
        </c:ser>
        <c:dLbls>
          <c:showLegendKey val="0"/>
          <c:showVal val="0"/>
          <c:showCatName val="0"/>
          <c:showSerName val="0"/>
          <c:showPercent val="0"/>
          <c:showBubbleSize val="0"/>
        </c:dLbls>
        <c:marker val="1"/>
        <c:smooth val="0"/>
        <c:axId val="642255992"/>
        <c:axId val="642257560"/>
      </c:lineChart>
      <c:dateAx>
        <c:axId val="642255992"/>
        <c:scaling>
          <c:orientation val="minMax"/>
        </c:scaling>
        <c:delete val="1"/>
        <c:axPos val="b"/>
        <c:numFmt formatCode="&quot;H&quot;yy" sourceLinked="1"/>
        <c:majorTickMark val="none"/>
        <c:minorTickMark val="none"/>
        <c:tickLblPos val="none"/>
        <c:crossAx val="642257560"/>
        <c:crosses val="autoZero"/>
        <c:auto val="1"/>
        <c:lblOffset val="100"/>
        <c:baseTimeUnit val="years"/>
      </c:dateAx>
      <c:valAx>
        <c:axId val="642257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2255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99.58</c:v>
                </c:pt>
                <c:pt idx="1">
                  <c:v>99.45</c:v>
                </c:pt>
                <c:pt idx="2">
                  <c:v>99.6</c:v>
                </c:pt>
                <c:pt idx="3">
                  <c:v>99.53</c:v>
                </c:pt>
                <c:pt idx="4">
                  <c:v>99.59</c:v>
                </c:pt>
              </c:numCache>
            </c:numRef>
          </c:val>
          <c:extLst>
            <c:ext xmlns:c16="http://schemas.microsoft.com/office/drawing/2014/chart" uri="{C3380CC4-5D6E-409C-BE32-E72D297353CC}">
              <c16:uniqueId val="{00000000-6977-42C6-9753-E58106941CC0}"/>
            </c:ext>
          </c:extLst>
        </c:ser>
        <c:dLbls>
          <c:showLegendKey val="0"/>
          <c:showVal val="0"/>
          <c:showCatName val="0"/>
          <c:showSerName val="0"/>
          <c:showPercent val="0"/>
          <c:showBubbleSize val="0"/>
        </c:dLbls>
        <c:gapWidth val="150"/>
        <c:axId val="642263440"/>
        <c:axId val="64225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100.05</c:v>
                </c:pt>
                <c:pt idx="2">
                  <c:v>100.08</c:v>
                </c:pt>
                <c:pt idx="3">
                  <c:v>100</c:v>
                </c:pt>
                <c:pt idx="4">
                  <c:v>100.16</c:v>
                </c:pt>
              </c:numCache>
            </c:numRef>
          </c:val>
          <c:smooth val="0"/>
          <c:extLst>
            <c:ext xmlns:c16="http://schemas.microsoft.com/office/drawing/2014/chart" uri="{C3380CC4-5D6E-409C-BE32-E72D297353CC}">
              <c16:uniqueId val="{00000001-6977-42C6-9753-E58106941CC0}"/>
            </c:ext>
          </c:extLst>
        </c:ser>
        <c:dLbls>
          <c:showLegendKey val="0"/>
          <c:showVal val="0"/>
          <c:showCatName val="0"/>
          <c:showSerName val="0"/>
          <c:showPercent val="0"/>
          <c:showBubbleSize val="0"/>
        </c:dLbls>
        <c:marker val="1"/>
        <c:smooth val="0"/>
        <c:axId val="642263440"/>
        <c:axId val="642254032"/>
      </c:lineChart>
      <c:dateAx>
        <c:axId val="642263440"/>
        <c:scaling>
          <c:orientation val="minMax"/>
        </c:scaling>
        <c:delete val="1"/>
        <c:axPos val="b"/>
        <c:numFmt formatCode="&quot;H&quot;yy" sourceLinked="1"/>
        <c:majorTickMark val="none"/>
        <c:minorTickMark val="none"/>
        <c:tickLblPos val="none"/>
        <c:crossAx val="642254032"/>
        <c:crosses val="autoZero"/>
        <c:auto val="1"/>
        <c:lblOffset val="100"/>
        <c:baseTimeUnit val="years"/>
      </c:dateAx>
      <c:valAx>
        <c:axId val="64225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226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144.1</c:v>
                </c:pt>
                <c:pt idx="1">
                  <c:v>135.68</c:v>
                </c:pt>
                <c:pt idx="2">
                  <c:v>137.37</c:v>
                </c:pt>
                <c:pt idx="3">
                  <c:v>140.09</c:v>
                </c:pt>
                <c:pt idx="4">
                  <c:v>136.88</c:v>
                </c:pt>
              </c:numCache>
            </c:numRef>
          </c:val>
          <c:extLst>
            <c:ext xmlns:c16="http://schemas.microsoft.com/office/drawing/2014/chart" uri="{C3380CC4-5D6E-409C-BE32-E72D297353CC}">
              <c16:uniqueId val="{00000000-3C4C-49BB-BEF3-99901F5E416F}"/>
            </c:ext>
          </c:extLst>
        </c:ser>
        <c:dLbls>
          <c:showLegendKey val="0"/>
          <c:showVal val="0"/>
          <c:showCatName val="0"/>
          <c:showSerName val="0"/>
          <c:showPercent val="0"/>
          <c:showBubbleSize val="0"/>
        </c:dLbls>
        <c:gapWidth val="150"/>
        <c:axId val="615484960"/>
        <c:axId val="61549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114.05</c:v>
                </c:pt>
                <c:pt idx="1">
                  <c:v>114.26</c:v>
                </c:pt>
                <c:pt idx="2">
                  <c:v>112.98</c:v>
                </c:pt>
                <c:pt idx="3">
                  <c:v>112.91</c:v>
                </c:pt>
                <c:pt idx="4">
                  <c:v>111.13</c:v>
                </c:pt>
              </c:numCache>
            </c:numRef>
          </c:val>
          <c:smooth val="0"/>
          <c:extLst>
            <c:ext xmlns:c16="http://schemas.microsoft.com/office/drawing/2014/chart" uri="{C3380CC4-5D6E-409C-BE32-E72D297353CC}">
              <c16:uniqueId val="{00000001-3C4C-49BB-BEF3-99901F5E416F}"/>
            </c:ext>
          </c:extLst>
        </c:ser>
        <c:dLbls>
          <c:showLegendKey val="0"/>
          <c:showVal val="0"/>
          <c:showCatName val="0"/>
          <c:showSerName val="0"/>
          <c:showPercent val="0"/>
          <c:showBubbleSize val="0"/>
        </c:dLbls>
        <c:marker val="1"/>
        <c:smooth val="0"/>
        <c:axId val="615484960"/>
        <c:axId val="615494368"/>
      </c:lineChart>
      <c:dateAx>
        <c:axId val="615484960"/>
        <c:scaling>
          <c:orientation val="minMax"/>
        </c:scaling>
        <c:delete val="1"/>
        <c:axPos val="b"/>
        <c:numFmt formatCode="&quot;H&quot;yy" sourceLinked="1"/>
        <c:majorTickMark val="none"/>
        <c:minorTickMark val="none"/>
        <c:tickLblPos val="none"/>
        <c:crossAx val="615494368"/>
        <c:crosses val="autoZero"/>
        <c:auto val="1"/>
        <c:lblOffset val="100"/>
        <c:baseTimeUnit val="years"/>
      </c:dateAx>
      <c:valAx>
        <c:axId val="615494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1548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50.64</c:v>
                </c:pt>
                <c:pt idx="1">
                  <c:v>52.2</c:v>
                </c:pt>
                <c:pt idx="2">
                  <c:v>53.76</c:v>
                </c:pt>
                <c:pt idx="3">
                  <c:v>55.77</c:v>
                </c:pt>
                <c:pt idx="4">
                  <c:v>57.22</c:v>
                </c:pt>
              </c:numCache>
            </c:numRef>
          </c:val>
          <c:extLst>
            <c:ext xmlns:c16="http://schemas.microsoft.com/office/drawing/2014/chart" uri="{C3380CC4-5D6E-409C-BE32-E72D297353CC}">
              <c16:uniqueId val="{00000000-EF24-49AB-9E1C-31782FC3DB42}"/>
            </c:ext>
          </c:extLst>
        </c:ser>
        <c:dLbls>
          <c:showLegendKey val="0"/>
          <c:showVal val="0"/>
          <c:showCatName val="0"/>
          <c:showSerName val="0"/>
          <c:showPercent val="0"/>
          <c:showBubbleSize val="0"/>
        </c:dLbls>
        <c:gapWidth val="150"/>
        <c:axId val="615494760"/>
        <c:axId val="61549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53.56</c:v>
                </c:pt>
                <c:pt idx="1">
                  <c:v>54.73</c:v>
                </c:pt>
                <c:pt idx="2">
                  <c:v>55.77</c:v>
                </c:pt>
                <c:pt idx="3">
                  <c:v>56.48</c:v>
                </c:pt>
                <c:pt idx="4">
                  <c:v>57.5</c:v>
                </c:pt>
              </c:numCache>
            </c:numRef>
          </c:val>
          <c:smooth val="0"/>
          <c:extLst>
            <c:ext xmlns:c16="http://schemas.microsoft.com/office/drawing/2014/chart" uri="{C3380CC4-5D6E-409C-BE32-E72D297353CC}">
              <c16:uniqueId val="{00000001-EF24-49AB-9E1C-31782FC3DB42}"/>
            </c:ext>
          </c:extLst>
        </c:ser>
        <c:dLbls>
          <c:showLegendKey val="0"/>
          <c:showVal val="0"/>
          <c:showCatName val="0"/>
          <c:showSerName val="0"/>
          <c:showPercent val="0"/>
          <c:showBubbleSize val="0"/>
        </c:dLbls>
        <c:marker val="1"/>
        <c:smooth val="0"/>
        <c:axId val="615494760"/>
        <c:axId val="615495152"/>
      </c:lineChart>
      <c:dateAx>
        <c:axId val="615494760"/>
        <c:scaling>
          <c:orientation val="minMax"/>
        </c:scaling>
        <c:delete val="1"/>
        <c:axPos val="b"/>
        <c:numFmt formatCode="&quot;H&quot;yy" sourceLinked="1"/>
        <c:majorTickMark val="none"/>
        <c:minorTickMark val="none"/>
        <c:tickLblPos val="none"/>
        <c:crossAx val="615495152"/>
        <c:crosses val="autoZero"/>
        <c:auto val="1"/>
        <c:lblOffset val="100"/>
        <c:baseTimeUnit val="years"/>
      </c:dateAx>
      <c:valAx>
        <c:axId val="61549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549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AF-43AE-88A5-78118752C9A7}"/>
            </c:ext>
          </c:extLst>
        </c:ser>
        <c:dLbls>
          <c:showLegendKey val="0"/>
          <c:showVal val="0"/>
          <c:showCatName val="0"/>
          <c:showSerName val="0"/>
          <c:showPercent val="0"/>
          <c:showBubbleSize val="0"/>
        </c:dLbls>
        <c:gapWidth val="150"/>
        <c:axId val="615496328"/>
        <c:axId val="61549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19.440000000000001</c:v>
                </c:pt>
                <c:pt idx="1">
                  <c:v>22.46</c:v>
                </c:pt>
                <c:pt idx="2">
                  <c:v>25.84</c:v>
                </c:pt>
                <c:pt idx="3">
                  <c:v>27.61</c:v>
                </c:pt>
                <c:pt idx="4">
                  <c:v>30.3</c:v>
                </c:pt>
              </c:numCache>
            </c:numRef>
          </c:val>
          <c:smooth val="0"/>
          <c:extLst>
            <c:ext xmlns:c16="http://schemas.microsoft.com/office/drawing/2014/chart" uri="{C3380CC4-5D6E-409C-BE32-E72D297353CC}">
              <c16:uniqueId val="{00000001-B0AF-43AE-88A5-78118752C9A7}"/>
            </c:ext>
          </c:extLst>
        </c:ser>
        <c:dLbls>
          <c:showLegendKey val="0"/>
          <c:showVal val="0"/>
          <c:showCatName val="0"/>
          <c:showSerName val="0"/>
          <c:showPercent val="0"/>
          <c:showBubbleSize val="0"/>
        </c:dLbls>
        <c:marker val="1"/>
        <c:smooth val="0"/>
        <c:axId val="615496328"/>
        <c:axId val="615496720"/>
      </c:lineChart>
      <c:dateAx>
        <c:axId val="615496328"/>
        <c:scaling>
          <c:orientation val="minMax"/>
        </c:scaling>
        <c:delete val="1"/>
        <c:axPos val="b"/>
        <c:numFmt formatCode="&quot;H&quot;yy" sourceLinked="1"/>
        <c:majorTickMark val="none"/>
        <c:minorTickMark val="none"/>
        <c:tickLblPos val="none"/>
        <c:crossAx val="615496720"/>
        <c:crosses val="autoZero"/>
        <c:auto val="1"/>
        <c:lblOffset val="100"/>
        <c:baseTimeUnit val="years"/>
      </c:dateAx>
      <c:valAx>
        <c:axId val="61549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5496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7E-475C-BCCF-70A722269380}"/>
            </c:ext>
          </c:extLst>
        </c:ser>
        <c:dLbls>
          <c:showLegendKey val="0"/>
          <c:showVal val="0"/>
          <c:showCatName val="0"/>
          <c:showSerName val="0"/>
          <c:showPercent val="0"/>
          <c:showBubbleSize val="0"/>
        </c:dLbls>
        <c:gapWidth val="150"/>
        <c:axId val="591274640"/>
        <c:axId val="59127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12.65</c:v>
                </c:pt>
                <c:pt idx="1">
                  <c:v>10.58</c:v>
                </c:pt>
                <c:pt idx="2">
                  <c:v>10.49</c:v>
                </c:pt>
                <c:pt idx="3">
                  <c:v>9.92</c:v>
                </c:pt>
                <c:pt idx="4">
                  <c:v>12.29</c:v>
                </c:pt>
              </c:numCache>
            </c:numRef>
          </c:val>
          <c:smooth val="0"/>
          <c:extLst>
            <c:ext xmlns:c16="http://schemas.microsoft.com/office/drawing/2014/chart" uri="{C3380CC4-5D6E-409C-BE32-E72D297353CC}">
              <c16:uniqueId val="{00000001-9E7E-475C-BCCF-70A722269380}"/>
            </c:ext>
          </c:extLst>
        </c:ser>
        <c:dLbls>
          <c:showLegendKey val="0"/>
          <c:showVal val="0"/>
          <c:showCatName val="0"/>
          <c:showSerName val="0"/>
          <c:showPercent val="0"/>
          <c:showBubbleSize val="0"/>
        </c:dLbls>
        <c:marker val="1"/>
        <c:smooth val="0"/>
        <c:axId val="591274640"/>
        <c:axId val="591275424"/>
      </c:lineChart>
      <c:dateAx>
        <c:axId val="591274640"/>
        <c:scaling>
          <c:orientation val="minMax"/>
        </c:scaling>
        <c:delete val="1"/>
        <c:axPos val="b"/>
        <c:numFmt formatCode="&quot;H&quot;yy" sourceLinked="1"/>
        <c:majorTickMark val="none"/>
        <c:minorTickMark val="none"/>
        <c:tickLblPos val="none"/>
        <c:crossAx val="591275424"/>
        <c:crosses val="autoZero"/>
        <c:auto val="1"/>
        <c:lblOffset val="100"/>
        <c:baseTimeUnit val="years"/>
      </c:dateAx>
      <c:valAx>
        <c:axId val="591275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9127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539.49</c:v>
                </c:pt>
                <c:pt idx="1">
                  <c:v>763.37</c:v>
                </c:pt>
                <c:pt idx="2">
                  <c:v>1098.94</c:v>
                </c:pt>
                <c:pt idx="3">
                  <c:v>1863.03</c:v>
                </c:pt>
                <c:pt idx="4">
                  <c:v>4276.67</c:v>
                </c:pt>
              </c:numCache>
            </c:numRef>
          </c:val>
          <c:extLst>
            <c:ext xmlns:c16="http://schemas.microsoft.com/office/drawing/2014/chart" uri="{C3380CC4-5D6E-409C-BE32-E72D297353CC}">
              <c16:uniqueId val="{00000000-CA4D-4247-AEFF-923E8FB72A6A}"/>
            </c:ext>
          </c:extLst>
        </c:ser>
        <c:dLbls>
          <c:showLegendKey val="0"/>
          <c:showVal val="0"/>
          <c:showCatName val="0"/>
          <c:showSerName val="0"/>
          <c:showPercent val="0"/>
          <c:showBubbleSize val="0"/>
        </c:dLbls>
        <c:gapWidth val="150"/>
        <c:axId val="370539568"/>
        <c:axId val="370539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224.41</c:v>
                </c:pt>
                <c:pt idx="1">
                  <c:v>243.44</c:v>
                </c:pt>
                <c:pt idx="2">
                  <c:v>258.49</c:v>
                </c:pt>
                <c:pt idx="3">
                  <c:v>271.10000000000002</c:v>
                </c:pt>
                <c:pt idx="4">
                  <c:v>284.45</c:v>
                </c:pt>
              </c:numCache>
            </c:numRef>
          </c:val>
          <c:smooth val="0"/>
          <c:extLst>
            <c:ext xmlns:c16="http://schemas.microsoft.com/office/drawing/2014/chart" uri="{C3380CC4-5D6E-409C-BE32-E72D297353CC}">
              <c16:uniqueId val="{00000001-CA4D-4247-AEFF-923E8FB72A6A}"/>
            </c:ext>
          </c:extLst>
        </c:ser>
        <c:dLbls>
          <c:showLegendKey val="0"/>
          <c:showVal val="0"/>
          <c:showCatName val="0"/>
          <c:showSerName val="0"/>
          <c:showPercent val="0"/>
          <c:showBubbleSize val="0"/>
        </c:dLbls>
        <c:marker val="1"/>
        <c:smooth val="0"/>
        <c:axId val="370539568"/>
        <c:axId val="370539960"/>
      </c:lineChart>
      <c:dateAx>
        <c:axId val="370539568"/>
        <c:scaling>
          <c:orientation val="minMax"/>
        </c:scaling>
        <c:delete val="1"/>
        <c:axPos val="b"/>
        <c:numFmt formatCode="&quot;H&quot;yy" sourceLinked="1"/>
        <c:majorTickMark val="none"/>
        <c:minorTickMark val="none"/>
        <c:tickLblPos val="none"/>
        <c:crossAx val="370539960"/>
        <c:crosses val="autoZero"/>
        <c:auto val="1"/>
        <c:lblOffset val="100"/>
        <c:baseTimeUnit val="years"/>
      </c:dateAx>
      <c:valAx>
        <c:axId val="370539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053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113.68</c:v>
                </c:pt>
                <c:pt idx="1">
                  <c:v>78.37</c:v>
                </c:pt>
                <c:pt idx="2">
                  <c:v>41.98</c:v>
                </c:pt>
                <c:pt idx="3">
                  <c:v>17.91</c:v>
                </c:pt>
                <c:pt idx="4">
                  <c:v>8.27</c:v>
                </c:pt>
              </c:numCache>
            </c:numRef>
          </c:val>
          <c:extLst>
            <c:ext xmlns:c16="http://schemas.microsoft.com/office/drawing/2014/chart" uri="{C3380CC4-5D6E-409C-BE32-E72D297353CC}">
              <c16:uniqueId val="{00000000-D2B6-4964-B578-B02CD732FBF0}"/>
            </c:ext>
          </c:extLst>
        </c:ser>
        <c:dLbls>
          <c:showLegendKey val="0"/>
          <c:showVal val="0"/>
          <c:showCatName val="0"/>
          <c:showSerName val="0"/>
          <c:showPercent val="0"/>
          <c:showBubbleSize val="0"/>
        </c:dLbls>
        <c:gapWidth val="150"/>
        <c:axId val="604807232"/>
        <c:axId val="67156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320.31</c:v>
                </c:pt>
                <c:pt idx="1">
                  <c:v>303.26</c:v>
                </c:pt>
                <c:pt idx="2">
                  <c:v>290.31</c:v>
                </c:pt>
                <c:pt idx="3">
                  <c:v>272.95999999999998</c:v>
                </c:pt>
                <c:pt idx="4">
                  <c:v>260.95999999999998</c:v>
                </c:pt>
              </c:numCache>
            </c:numRef>
          </c:val>
          <c:smooth val="0"/>
          <c:extLst>
            <c:ext xmlns:c16="http://schemas.microsoft.com/office/drawing/2014/chart" uri="{C3380CC4-5D6E-409C-BE32-E72D297353CC}">
              <c16:uniqueId val="{00000001-D2B6-4964-B578-B02CD732FBF0}"/>
            </c:ext>
          </c:extLst>
        </c:ser>
        <c:dLbls>
          <c:showLegendKey val="0"/>
          <c:showVal val="0"/>
          <c:showCatName val="0"/>
          <c:showSerName val="0"/>
          <c:showPercent val="0"/>
          <c:showBubbleSize val="0"/>
        </c:dLbls>
        <c:marker val="1"/>
        <c:smooth val="0"/>
        <c:axId val="604807232"/>
        <c:axId val="67156600"/>
      </c:lineChart>
      <c:dateAx>
        <c:axId val="604807232"/>
        <c:scaling>
          <c:orientation val="minMax"/>
        </c:scaling>
        <c:delete val="1"/>
        <c:axPos val="b"/>
        <c:numFmt formatCode="&quot;H&quot;yy" sourceLinked="1"/>
        <c:majorTickMark val="none"/>
        <c:minorTickMark val="none"/>
        <c:tickLblPos val="none"/>
        <c:crossAx val="67156600"/>
        <c:crosses val="autoZero"/>
        <c:auto val="1"/>
        <c:lblOffset val="100"/>
        <c:baseTimeUnit val="years"/>
      </c:dateAx>
      <c:valAx>
        <c:axId val="67156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0480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146.33000000000001</c:v>
                </c:pt>
                <c:pt idx="1">
                  <c:v>135.91</c:v>
                </c:pt>
                <c:pt idx="2">
                  <c:v>138.51</c:v>
                </c:pt>
                <c:pt idx="3">
                  <c:v>141.69</c:v>
                </c:pt>
                <c:pt idx="4">
                  <c:v>138.55000000000001</c:v>
                </c:pt>
              </c:numCache>
            </c:numRef>
          </c:val>
          <c:extLst>
            <c:ext xmlns:c16="http://schemas.microsoft.com/office/drawing/2014/chart" uri="{C3380CC4-5D6E-409C-BE32-E72D297353CC}">
              <c16:uniqueId val="{00000000-AA7D-402A-9A5E-195C8F585281}"/>
            </c:ext>
          </c:extLst>
        </c:ser>
        <c:dLbls>
          <c:showLegendKey val="0"/>
          <c:showVal val="0"/>
          <c:showCatName val="0"/>
          <c:showSerName val="0"/>
          <c:showPercent val="0"/>
          <c:showBubbleSize val="0"/>
        </c:dLbls>
        <c:gapWidth val="150"/>
        <c:axId val="603401736"/>
        <c:axId val="603403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113.88</c:v>
                </c:pt>
                <c:pt idx="1">
                  <c:v>114.14</c:v>
                </c:pt>
                <c:pt idx="2">
                  <c:v>112.83</c:v>
                </c:pt>
                <c:pt idx="3">
                  <c:v>112.84</c:v>
                </c:pt>
                <c:pt idx="4">
                  <c:v>110.77</c:v>
                </c:pt>
              </c:numCache>
            </c:numRef>
          </c:val>
          <c:smooth val="0"/>
          <c:extLst>
            <c:ext xmlns:c16="http://schemas.microsoft.com/office/drawing/2014/chart" uri="{C3380CC4-5D6E-409C-BE32-E72D297353CC}">
              <c16:uniqueId val="{00000001-AA7D-402A-9A5E-195C8F585281}"/>
            </c:ext>
          </c:extLst>
        </c:ser>
        <c:dLbls>
          <c:showLegendKey val="0"/>
          <c:showVal val="0"/>
          <c:showCatName val="0"/>
          <c:showSerName val="0"/>
          <c:showPercent val="0"/>
          <c:showBubbleSize val="0"/>
        </c:dLbls>
        <c:marker val="1"/>
        <c:smooth val="0"/>
        <c:axId val="603401736"/>
        <c:axId val="603403304"/>
      </c:lineChart>
      <c:dateAx>
        <c:axId val="603401736"/>
        <c:scaling>
          <c:orientation val="minMax"/>
        </c:scaling>
        <c:delete val="1"/>
        <c:axPos val="b"/>
        <c:numFmt formatCode="&quot;H&quot;yy" sourceLinked="1"/>
        <c:majorTickMark val="none"/>
        <c:minorTickMark val="none"/>
        <c:tickLblPos val="none"/>
        <c:crossAx val="603403304"/>
        <c:crosses val="autoZero"/>
        <c:auto val="1"/>
        <c:lblOffset val="100"/>
        <c:baseTimeUnit val="years"/>
      </c:dateAx>
      <c:valAx>
        <c:axId val="60340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340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40.479999999999997</c:v>
                </c:pt>
                <c:pt idx="1">
                  <c:v>39.39</c:v>
                </c:pt>
                <c:pt idx="2">
                  <c:v>38.75</c:v>
                </c:pt>
                <c:pt idx="3">
                  <c:v>37.79</c:v>
                </c:pt>
                <c:pt idx="4">
                  <c:v>37.32</c:v>
                </c:pt>
              </c:numCache>
            </c:numRef>
          </c:val>
          <c:extLst>
            <c:ext xmlns:c16="http://schemas.microsoft.com/office/drawing/2014/chart" uri="{C3380CC4-5D6E-409C-BE32-E72D297353CC}">
              <c16:uniqueId val="{00000000-62D1-45B6-91E7-28B647E0A27C}"/>
            </c:ext>
          </c:extLst>
        </c:ser>
        <c:dLbls>
          <c:showLegendKey val="0"/>
          <c:showVal val="0"/>
          <c:showCatName val="0"/>
          <c:showSerName val="0"/>
          <c:showPercent val="0"/>
          <c:showBubbleSize val="0"/>
        </c:dLbls>
        <c:gapWidth val="150"/>
        <c:axId val="642253640"/>
        <c:axId val="64226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74.02</c:v>
                </c:pt>
                <c:pt idx="1">
                  <c:v>73.03</c:v>
                </c:pt>
                <c:pt idx="2">
                  <c:v>73.86</c:v>
                </c:pt>
                <c:pt idx="3">
                  <c:v>73.849999999999994</c:v>
                </c:pt>
                <c:pt idx="4">
                  <c:v>73.180000000000007</c:v>
                </c:pt>
              </c:numCache>
            </c:numRef>
          </c:val>
          <c:smooth val="0"/>
          <c:extLst>
            <c:ext xmlns:c16="http://schemas.microsoft.com/office/drawing/2014/chart" uri="{C3380CC4-5D6E-409C-BE32-E72D297353CC}">
              <c16:uniqueId val="{00000001-62D1-45B6-91E7-28B647E0A27C}"/>
            </c:ext>
          </c:extLst>
        </c:ser>
        <c:dLbls>
          <c:showLegendKey val="0"/>
          <c:showVal val="0"/>
          <c:showCatName val="0"/>
          <c:showSerName val="0"/>
          <c:showPercent val="0"/>
          <c:showBubbleSize val="0"/>
        </c:dLbls>
        <c:marker val="1"/>
        <c:smooth val="0"/>
        <c:axId val="642253640"/>
        <c:axId val="642261088"/>
      </c:lineChart>
      <c:dateAx>
        <c:axId val="642253640"/>
        <c:scaling>
          <c:orientation val="minMax"/>
        </c:scaling>
        <c:delete val="1"/>
        <c:axPos val="b"/>
        <c:numFmt formatCode="&quot;H&quot;yy" sourceLinked="1"/>
        <c:majorTickMark val="none"/>
        <c:minorTickMark val="none"/>
        <c:tickLblPos val="none"/>
        <c:crossAx val="642261088"/>
        <c:crosses val="autoZero"/>
        <c:auto val="1"/>
        <c:lblOffset val="100"/>
        <c:baseTimeUnit val="years"/>
      </c:dateAx>
      <c:valAx>
        <c:axId val="64226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2253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【110.77】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【57.50】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22" zoomScaleNormal="100" workbookViewId="0">
      <selection activeCell="BL45" sqref="BL45:BZ4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長野県　長野県上伊那広域水道用水企業団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用水供給事業</v>
      </c>
      <c r="Q8" s="60"/>
      <c r="R8" s="60"/>
      <c r="S8" s="60"/>
      <c r="T8" s="60"/>
      <c r="U8" s="60"/>
      <c r="V8" s="60"/>
      <c r="W8" s="60" t="str">
        <f>データ!$L$6</f>
        <v>B</v>
      </c>
      <c r="X8" s="60"/>
      <c r="Y8" s="60"/>
      <c r="Z8" s="60"/>
      <c r="AA8" s="60"/>
      <c r="AB8" s="60"/>
      <c r="AC8" s="60"/>
      <c r="AD8" s="60" t="str">
        <f>データ!$M$6</f>
        <v>非設置</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98.35</v>
      </c>
      <c r="J10" s="53"/>
      <c r="K10" s="53"/>
      <c r="L10" s="53"/>
      <c r="M10" s="53"/>
      <c r="N10" s="53"/>
      <c r="O10" s="64"/>
      <c r="P10" s="54">
        <f>データ!$P$6</f>
        <v>97.46</v>
      </c>
      <c r="Q10" s="54"/>
      <c r="R10" s="54"/>
      <c r="S10" s="54"/>
      <c r="T10" s="54"/>
      <c r="U10" s="54"/>
      <c r="V10" s="54"/>
      <c r="W10" s="61">
        <f>データ!$Q$6</f>
        <v>0</v>
      </c>
      <c r="X10" s="61"/>
      <c r="Y10" s="61"/>
      <c r="Z10" s="61"/>
      <c r="AA10" s="61"/>
      <c r="AB10" s="61"/>
      <c r="AC10" s="61"/>
      <c r="AD10" s="2"/>
      <c r="AE10" s="2"/>
      <c r="AF10" s="2"/>
      <c r="AG10" s="2"/>
      <c r="AH10" s="4"/>
      <c r="AI10" s="4"/>
      <c r="AJ10" s="4"/>
      <c r="AK10" s="4"/>
      <c r="AL10" s="61">
        <f>データ!$U$6</f>
        <v>146044</v>
      </c>
      <c r="AM10" s="61"/>
      <c r="AN10" s="61"/>
      <c r="AO10" s="61"/>
      <c r="AP10" s="61"/>
      <c r="AQ10" s="61"/>
      <c r="AR10" s="61"/>
      <c r="AS10" s="61"/>
      <c r="AT10" s="52">
        <f>データ!$V$6</f>
        <v>205.2</v>
      </c>
      <c r="AU10" s="53"/>
      <c r="AV10" s="53"/>
      <c r="AW10" s="53"/>
      <c r="AX10" s="53"/>
      <c r="AY10" s="53"/>
      <c r="AZ10" s="53"/>
      <c r="BA10" s="53"/>
      <c r="BB10" s="54">
        <f>データ!$W$6</f>
        <v>711.72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【111.13】</v>
      </c>
      <c r="F85" s="27" t="str">
        <f>データ!AS6</f>
        <v>【12.29】</v>
      </c>
      <c r="G85" s="27" t="str">
        <f>データ!BD6</f>
        <v>【284.45】</v>
      </c>
      <c r="H85" s="27" t="str">
        <f>データ!BO6</f>
        <v>【260.96】</v>
      </c>
      <c r="I85" s="27" t="str">
        <f>データ!BZ6</f>
        <v>【110.77】</v>
      </c>
      <c r="J85" s="27" t="str">
        <f>データ!CK6</f>
        <v>【73.18】</v>
      </c>
      <c r="K85" s="27" t="str">
        <f>データ!CV6</f>
        <v>【62.26】</v>
      </c>
      <c r="L85" s="27" t="str">
        <f>データ!DG6</f>
        <v>【100.16】</v>
      </c>
      <c r="M85" s="27" t="str">
        <f>データ!DR6</f>
        <v>【57.50】</v>
      </c>
      <c r="N85" s="27" t="str">
        <f>データ!EC6</f>
        <v>【30.30】</v>
      </c>
      <c r="O85" s="27" t="str">
        <f>データ!EN6</f>
        <v>【0.32】</v>
      </c>
    </row>
  </sheetData>
  <sheetProtection algorithmName="SHA-512" hashValue="fuh2GDoq+uV378Vg8GrdmbzGQJKU0ccNps9R8FZPaBYYj6GOn0TsBUUys4xWIoOBU0jLoRXNMrjuhRiz+lC2hg==" saltValue="OIYSHVFwzckRJz44MI02G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209015</v>
      </c>
      <c r="D6" s="34">
        <f t="shared" si="3"/>
        <v>46</v>
      </c>
      <c r="E6" s="34">
        <f t="shared" si="3"/>
        <v>1</v>
      </c>
      <c r="F6" s="34">
        <f t="shared" si="3"/>
        <v>0</v>
      </c>
      <c r="G6" s="34">
        <f t="shared" si="3"/>
        <v>2</v>
      </c>
      <c r="H6" s="34" t="str">
        <f t="shared" si="3"/>
        <v>長野県　長野県上伊那広域水道用水企業団</v>
      </c>
      <c r="I6" s="34" t="str">
        <f t="shared" si="3"/>
        <v>法適用</v>
      </c>
      <c r="J6" s="34" t="str">
        <f t="shared" si="3"/>
        <v>水道事業</v>
      </c>
      <c r="K6" s="34" t="str">
        <f t="shared" si="3"/>
        <v>用水供給事業</v>
      </c>
      <c r="L6" s="34" t="str">
        <f t="shared" si="3"/>
        <v>B</v>
      </c>
      <c r="M6" s="34" t="str">
        <f t="shared" si="3"/>
        <v>非設置</v>
      </c>
      <c r="N6" s="35" t="str">
        <f t="shared" si="3"/>
        <v>-</v>
      </c>
      <c r="O6" s="35">
        <f t="shared" si="3"/>
        <v>98.35</v>
      </c>
      <c r="P6" s="35">
        <f t="shared" si="3"/>
        <v>97.46</v>
      </c>
      <c r="Q6" s="35">
        <f t="shared" si="3"/>
        <v>0</v>
      </c>
      <c r="R6" s="35" t="str">
        <f t="shared" si="3"/>
        <v>-</v>
      </c>
      <c r="S6" s="35" t="str">
        <f t="shared" si="3"/>
        <v>-</v>
      </c>
      <c r="T6" s="35" t="str">
        <f t="shared" si="3"/>
        <v>-</v>
      </c>
      <c r="U6" s="35">
        <f t="shared" si="3"/>
        <v>146044</v>
      </c>
      <c r="V6" s="35">
        <f t="shared" si="3"/>
        <v>205.2</v>
      </c>
      <c r="W6" s="35">
        <f t="shared" si="3"/>
        <v>711.72</v>
      </c>
      <c r="X6" s="36">
        <f>IF(X7="",NA(),X7)</f>
        <v>144.1</v>
      </c>
      <c r="Y6" s="36">
        <f t="shared" ref="Y6:AG6" si="4">IF(Y7="",NA(),Y7)</f>
        <v>135.68</v>
      </c>
      <c r="Z6" s="36">
        <f t="shared" si="4"/>
        <v>137.37</v>
      </c>
      <c r="AA6" s="36">
        <f t="shared" si="4"/>
        <v>140.09</v>
      </c>
      <c r="AB6" s="36">
        <f t="shared" si="4"/>
        <v>136.88</v>
      </c>
      <c r="AC6" s="36">
        <f t="shared" si="4"/>
        <v>114.05</v>
      </c>
      <c r="AD6" s="36">
        <f t="shared" si="4"/>
        <v>114.26</v>
      </c>
      <c r="AE6" s="36">
        <f t="shared" si="4"/>
        <v>112.98</v>
      </c>
      <c r="AF6" s="36">
        <f t="shared" si="4"/>
        <v>112.91</v>
      </c>
      <c r="AG6" s="36">
        <f t="shared" si="4"/>
        <v>111.13</v>
      </c>
      <c r="AH6" s="35" t="str">
        <f>IF(AH7="","",IF(AH7="-","【-】","【"&amp;SUBSTITUTE(TEXT(AH7,"#,##0.00"),"-","△")&amp;"】"))</f>
        <v>【111.13】</v>
      </c>
      <c r="AI6" s="35">
        <f>IF(AI7="",NA(),AI7)</f>
        <v>0</v>
      </c>
      <c r="AJ6" s="35">
        <f t="shared" ref="AJ6:AR6" si="5">IF(AJ7="",NA(),AJ7)</f>
        <v>0</v>
      </c>
      <c r="AK6" s="35">
        <f t="shared" si="5"/>
        <v>0</v>
      </c>
      <c r="AL6" s="35">
        <f t="shared" si="5"/>
        <v>0</v>
      </c>
      <c r="AM6" s="35">
        <f t="shared" si="5"/>
        <v>0</v>
      </c>
      <c r="AN6" s="36">
        <f t="shared" si="5"/>
        <v>12.65</v>
      </c>
      <c r="AO6" s="36">
        <f t="shared" si="5"/>
        <v>10.58</v>
      </c>
      <c r="AP6" s="36">
        <f t="shared" si="5"/>
        <v>10.49</v>
      </c>
      <c r="AQ6" s="36">
        <f t="shared" si="5"/>
        <v>9.92</v>
      </c>
      <c r="AR6" s="36">
        <f t="shared" si="5"/>
        <v>12.29</v>
      </c>
      <c r="AS6" s="35" t="str">
        <f>IF(AS7="","",IF(AS7="-","【-】","【"&amp;SUBSTITUTE(TEXT(AS7,"#,##0.00"),"-","△")&amp;"】"))</f>
        <v>【12.29】</v>
      </c>
      <c r="AT6" s="36">
        <f>IF(AT7="",NA(),AT7)</f>
        <v>539.49</v>
      </c>
      <c r="AU6" s="36">
        <f t="shared" ref="AU6:BC6" si="6">IF(AU7="",NA(),AU7)</f>
        <v>763.37</v>
      </c>
      <c r="AV6" s="36">
        <f t="shared" si="6"/>
        <v>1098.94</v>
      </c>
      <c r="AW6" s="36">
        <f t="shared" si="6"/>
        <v>1863.03</v>
      </c>
      <c r="AX6" s="36">
        <f t="shared" si="6"/>
        <v>4276.67</v>
      </c>
      <c r="AY6" s="36">
        <f t="shared" si="6"/>
        <v>224.41</v>
      </c>
      <c r="AZ6" s="36">
        <f t="shared" si="6"/>
        <v>243.44</v>
      </c>
      <c r="BA6" s="36">
        <f t="shared" si="6"/>
        <v>258.49</v>
      </c>
      <c r="BB6" s="36">
        <f t="shared" si="6"/>
        <v>271.10000000000002</v>
      </c>
      <c r="BC6" s="36">
        <f t="shared" si="6"/>
        <v>284.45</v>
      </c>
      <c r="BD6" s="35" t="str">
        <f>IF(BD7="","",IF(BD7="-","【-】","【"&amp;SUBSTITUTE(TEXT(BD7,"#,##0.00"),"-","△")&amp;"】"))</f>
        <v>【284.45】</v>
      </c>
      <c r="BE6" s="36">
        <f>IF(BE7="",NA(),BE7)</f>
        <v>113.68</v>
      </c>
      <c r="BF6" s="36">
        <f t="shared" ref="BF6:BN6" si="7">IF(BF7="",NA(),BF7)</f>
        <v>78.37</v>
      </c>
      <c r="BG6" s="36">
        <f t="shared" si="7"/>
        <v>41.98</v>
      </c>
      <c r="BH6" s="36">
        <f t="shared" si="7"/>
        <v>17.91</v>
      </c>
      <c r="BI6" s="36">
        <f t="shared" si="7"/>
        <v>8.27</v>
      </c>
      <c r="BJ6" s="36">
        <f t="shared" si="7"/>
        <v>320.31</v>
      </c>
      <c r="BK6" s="36">
        <f t="shared" si="7"/>
        <v>303.26</v>
      </c>
      <c r="BL6" s="36">
        <f t="shared" si="7"/>
        <v>290.31</v>
      </c>
      <c r="BM6" s="36">
        <f t="shared" si="7"/>
        <v>272.95999999999998</v>
      </c>
      <c r="BN6" s="36">
        <f t="shared" si="7"/>
        <v>260.95999999999998</v>
      </c>
      <c r="BO6" s="35" t="str">
        <f>IF(BO7="","",IF(BO7="-","【-】","【"&amp;SUBSTITUTE(TEXT(BO7,"#,##0.00"),"-","△")&amp;"】"))</f>
        <v>【260.96】</v>
      </c>
      <c r="BP6" s="36">
        <f>IF(BP7="",NA(),BP7)</f>
        <v>146.33000000000001</v>
      </c>
      <c r="BQ6" s="36">
        <f t="shared" ref="BQ6:BY6" si="8">IF(BQ7="",NA(),BQ7)</f>
        <v>135.91</v>
      </c>
      <c r="BR6" s="36">
        <f t="shared" si="8"/>
        <v>138.51</v>
      </c>
      <c r="BS6" s="36">
        <f t="shared" si="8"/>
        <v>141.69</v>
      </c>
      <c r="BT6" s="36">
        <f t="shared" si="8"/>
        <v>138.55000000000001</v>
      </c>
      <c r="BU6" s="36">
        <f t="shared" si="8"/>
        <v>113.88</v>
      </c>
      <c r="BV6" s="36">
        <f t="shared" si="8"/>
        <v>114.14</v>
      </c>
      <c r="BW6" s="36">
        <f t="shared" si="8"/>
        <v>112.83</v>
      </c>
      <c r="BX6" s="36">
        <f t="shared" si="8"/>
        <v>112.84</v>
      </c>
      <c r="BY6" s="36">
        <f t="shared" si="8"/>
        <v>110.77</v>
      </c>
      <c r="BZ6" s="35" t="str">
        <f>IF(BZ7="","",IF(BZ7="-","【-】","【"&amp;SUBSTITUTE(TEXT(BZ7,"#,##0.00"),"-","△")&amp;"】"))</f>
        <v>【110.77】</v>
      </c>
      <c r="CA6" s="36">
        <f>IF(CA7="",NA(),CA7)</f>
        <v>40.479999999999997</v>
      </c>
      <c r="CB6" s="36">
        <f t="shared" ref="CB6:CJ6" si="9">IF(CB7="",NA(),CB7)</f>
        <v>39.39</v>
      </c>
      <c r="CC6" s="36">
        <f t="shared" si="9"/>
        <v>38.75</v>
      </c>
      <c r="CD6" s="36">
        <f t="shared" si="9"/>
        <v>37.79</v>
      </c>
      <c r="CE6" s="36">
        <f t="shared" si="9"/>
        <v>37.32</v>
      </c>
      <c r="CF6" s="36">
        <f t="shared" si="9"/>
        <v>74.02</v>
      </c>
      <c r="CG6" s="36">
        <f t="shared" si="9"/>
        <v>73.03</v>
      </c>
      <c r="CH6" s="36">
        <f t="shared" si="9"/>
        <v>73.86</v>
      </c>
      <c r="CI6" s="36">
        <f t="shared" si="9"/>
        <v>73.849999999999994</v>
      </c>
      <c r="CJ6" s="36">
        <f t="shared" si="9"/>
        <v>73.180000000000007</v>
      </c>
      <c r="CK6" s="35" t="str">
        <f>IF(CK7="","",IF(CK7="-","【-】","【"&amp;SUBSTITUTE(TEXT(CK7,"#,##0.00"),"-","△")&amp;"】"))</f>
        <v>【73.18】</v>
      </c>
      <c r="CL6" s="36">
        <f>IF(CL7="",NA(),CL7)</f>
        <v>82.44</v>
      </c>
      <c r="CM6" s="36">
        <f t="shared" ref="CM6:CU6" si="10">IF(CM7="",NA(),CM7)</f>
        <v>82.08</v>
      </c>
      <c r="CN6" s="36">
        <f t="shared" si="10"/>
        <v>81.650000000000006</v>
      </c>
      <c r="CO6" s="36">
        <f t="shared" si="10"/>
        <v>81.75</v>
      </c>
      <c r="CP6" s="36">
        <f t="shared" si="10"/>
        <v>81.260000000000005</v>
      </c>
      <c r="CQ6" s="36">
        <f t="shared" si="10"/>
        <v>61.66</v>
      </c>
      <c r="CR6" s="36">
        <f t="shared" si="10"/>
        <v>62.19</v>
      </c>
      <c r="CS6" s="36">
        <f t="shared" si="10"/>
        <v>61.77</v>
      </c>
      <c r="CT6" s="36">
        <f t="shared" si="10"/>
        <v>61.69</v>
      </c>
      <c r="CU6" s="36">
        <f t="shared" si="10"/>
        <v>62.26</v>
      </c>
      <c r="CV6" s="35" t="str">
        <f>IF(CV7="","",IF(CV7="-","【-】","【"&amp;SUBSTITUTE(TEXT(CV7,"#,##0.00"),"-","△")&amp;"】"))</f>
        <v>【62.26】</v>
      </c>
      <c r="CW6" s="36">
        <f>IF(CW7="",NA(),CW7)</f>
        <v>99.58</v>
      </c>
      <c r="CX6" s="36">
        <f t="shared" ref="CX6:DF6" si="11">IF(CX7="",NA(),CX7)</f>
        <v>99.45</v>
      </c>
      <c r="CY6" s="36">
        <f t="shared" si="11"/>
        <v>99.6</v>
      </c>
      <c r="CZ6" s="36">
        <f t="shared" si="11"/>
        <v>99.53</v>
      </c>
      <c r="DA6" s="36">
        <f t="shared" si="11"/>
        <v>99.59</v>
      </c>
      <c r="DB6" s="36">
        <f t="shared" si="11"/>
        <v>100.05</v>
      </c>
      <c r="DC6" s="36">
        <f t="shared" si="11"/>
        <v>100.05</v>
      </c>
      <c r="DD6" s="36">
        <f t="shared" si="11"/>
        <v>100.08</v>
      </c>
      <c r="DE6" s="36">
        <f t="shared" si="11"/>
        <v>100</v>
      </c>
      <c r="DF6" s="36">
        <f t="shared" si="11"/>
        <v>100.16</v>
      </c>
      <c r="DG6" s="35" t="str">
        <f>IF(DG7="","",IF(DG7="-","【-】","【"&amp;SUBSTITUTE(TEXT(DG7,"#,##0.00"),"-","△")&amp;"】"))</f>
        <v>【100.16】</v>
      </c>
      <c r="DH6" s="36">
        <f>IF(DH7="",NA(),DH7)</f>
        <v>50.64</v>
      </c>
      <c r="DI6" s="36">
        <f t="shared" ref="DI6:DQ6" si="12">IF(DI7="",NA(),DI7)</f>
        <v>52.2</v>
      </c>
      <c r="DJ6" s="36">
        <f t="shared" si="12"/>
        <v>53.76</v>
      </c>
      <c r="DK6" s="36">
        <f t="shared" si="12"/>
        <v>55.77</v>
      </c>
      <c r="DL6" s="36">
        <f t="shared" si="12"/>
        <v>57.22</v>
      </c>
      <c r="DM6" s="36">
        <f t="shared" si="12"/>
        <v>53.56</v>
      </c>
      <c r="DN6" s="36">
        <f t="shared" si="12"/>
        <v>54.73</v>
      </c>
      <c r="DO6" s="36">
        <f t="shared" si="12"/>
        <v>55.77</v>
      </c>
      <c r="DP6" s="36">
        <f t="shared" si="12"/>
        <v>56.48</v>
      </c>
      <c r="DQ6" s="36">
        <f t="shared" si="12"/>
        <v>57.5</v>
      </c>
      <c r="DR6" s="35" t="str">
        <f>IF(DR7="","",IF(DR7="-","【-】","【"&amp;SUBSTITUTE(TEXT(DR7,"#,##0.00"),"-","△")&amp;"】"))</f>
        <v>【57.50】</v>
      </c>
      <c r="DS6" s="35">
        <f>IF(DS7="",NA(),DS7)</f>
        <v>0</v>
      </c>
      <c r="DT6" s="35">
        <f t="shared" ref="DT6:EB6" si="13">IF(DT7="",NA(),DT7)</f>
        <v>0</v>
      </c>
      <c r="DU6" s="35">
        <f t="shared" si="13"/>
        <v>0</v>
      </c>
      <c r="DV6" s="35">
        <f t="shared" si="13"/>
        <v>0</v>
      </c>
      <c r="DW6" s="35">
        <f t="shared" si="13"/>
        <v>0</v>
      </c>
      <c r="DX6" s="36">
        <f t="shared" si="13"/>
        <v>19.440000000000001</v>
      </c>
      <c r="DY6" s="36">
        <f t="shared" si="13"/>
        <v>22.46</v>
      </c>
      <c r="DZ6" s="36">
        <f t="shared" si="13"/>
        <v>25.84</v>
      </c>
      <c r="EA6" s="36">
        <f t="shared" si="13"/>
        <v>27.61</v>
      </c>
      <c r="EB6" s="36">
        <f t="shared" si="13"/>
        <v>30.3</v>
      </c>
      <c r="EC6" s="35" t="str">
        <f>IF(EC7="","",IF(EC7="-","【-】","【"&amp;SUBSTITUTE(TEXT(EC7,"#,##0.00"),"-","△")&amp;"】"))</f>
        <v>【30.30】</v>
      </c>
      <c r="ED6" s="35">
        <f>IF(ED7="",NA(),ED7)</f>
        <v>0</v>
      </c>
      <c r="EE6" s="35">
        <f t="shared" ref="EE6:EM6" si="14">IF(EE7="",NA(),EE7)</f>
        <v>0</v>
      </c>
      <c r="EF6" s="35">
        <f t="shared" si="14"/>
        <v>0</v>
      </c>
      <c r="EG6" s="35">
        <f t="shared" si="14"/>
        <v>0</v>
      </c>
      <c r="EH6" s="35">
        <f t="shared" si="14"/>
        <v>0</v>
      </c>
      <c r="EI6" s="36">
        <f t="shared" si="14"/>
        <v>0.24</v>
      </c>
      <c r="EJ6" s="36">
        <f t="shared" si="14"/>
        <v>0.27</v>
      </c>
      <c r="EK6" s="36">
        <f t="shared" si="14"/>
        <v>0.24</v>
      </c>
      <c r="EL6" s="36">
        <f t="shared" si="14"/>
        <v>0.2</v>
      </c>
      <c r="EM6" s="36">
        <f t="shared" si="14"/>
        <v>0.32</v>
      </c>
      <c r="EN6" s="35" t="str">
        <f>IF(EN7="","",IF(EN7="-","【-】","【"&amp;SUBSTITUTE(TEXT(EN7,"#,##0.00"),"-","△")&amp;"】"))</f>
        <v>【0.32】</v>
      </c>
    </row>
    <row r="7" spans="1:144" s="37" customFormat="1" x14ac:dyDescent="0.2">
      <c r="A7" s="29"/>
      <c r="B7" s="38">
        <v>2020</v>
      </c>
      <c r="C7" s="38">
        <v>209015</v>
      </c>
      <c r="D7" s="38">
        <v>46</v>
      </c>
      <c r="E7" s="38">
        <v>1</v>
      </c>
      <c r="F7" s="38">
        <v>0</v>
      </c>
      <c r="G7" s="38">
        <v>2</v>
      </c>
      <c r="H7" s="38" t="s">
        <v>93</v>
      </c>
      <c r="I7" s="38" t="s">
        <v>94</v>
      </c>
      <c r="J7" s="38" t="s">
        <v>95</v>
      </c>
      <c r="K7" s="38" t="s">
        <v>96</v>
      </c>
      <c r="L7" s="38" t="s">
        <v>97</v>
      </c>
      <c r="M7" s="38" t="s">
        <v>98</v>
      </c>
      <c r="N7" s="39" t="s">
        <v>99</v>
      </c>
      <c r="O7" s="39">
        <v>98.35</v>
      </c>
      <c r="P7" s="39">
        <v>97.46</v>
      </c>
      <c r="Q7" s="39">
        <v>0</v>
      </c>
      <c r="R7" s="39" t="s">
        <v>99</v>
      </c>
      <c r="S7" s="39" t="s">
        <v>99</v>
      </c>
      <c r="T7" s="39" t="s">
        <v>99</v>
      </c>
      <c r="U7" s="39">
        <v>146044</v>
      </c>
      <c r="V7" s="39">
        <v>205.2</v>
      </c>
      <c r="W7" s="39">
        <v>711.72</v>
      </c>
      <c r="X7" s="39">
        <v>144.1</v>
      </c>
      <c r="Y7" s="39">
        <v>135.68</v>
      </c>
      <c r="Z7" s="39">
        <v>137.37</v>
      </c>
      <c r="AA7" s="39">
        <v>140.09</v>
      </c>
      <c r="AB7" s="39">
        <v>136.88</v>
      </c>
      <c r="AC7" s="39">
        <v>114.05</v>
      </c>
      <c r="AD7" s="39">
        <v>114.26</v>
      </c>
      <c r="AE7" s="39">
        <v>112.98</v>
      </c>
      <c r="AF7" s="39">
        <v>112.91</v>
      </c>
      <c r="AG7" s="39">
        <v>111.13</v>
      </c>
      <c r="AH7" s="39">
        <v>111.13</v>
      </c>
      <c r="AI7" s="39">
        <v>0</v>
      </c>
      <c r="AJ7" s="39">
        <v>0</v>
      </c>
      <c r="AK7" s="39">
        <v>0</v>
      </c>
      <c r="AL7" s="39">
        <v>0</v>
      </c>
      <c r="AM7" s="39">
        <v>0</v>
      </c>
      <c r="AN7" s="39">
        <v>12.65</v>
      </c>
      <c r="AO7" s="39">
        <v>10.58</v>
      </c>
      <c r="AP7" s="39">
        <v>10.49</v>
      </c>
      <c r="AQ7" s="39">
        <v>9.92</v>
      </c>
      <c r="AR7" s="39">
        <v>12.29</v>
      </c>
      <c r="AS7" s="39">
        <v>12.29</v>
      </c>
      <c r="AT7" s="39">
        <v>539.49</v>
      </c>
      <c r="AU7" s="39">
        <v>763.37</v>
      </c>
      <c r="AV7" s="39">
        <v>1098.94</v>
      </c>
      <c r="AW7" s="39">
        <v>1863.03</v>
      </c>
      <c r="AX7" s="39">
        <v>4276.67</v>
      </c>
      <c r="AY7" s="39">
        <v>224.41</v>
      </c>
      <c r="AZ7" s="39">
        <v>243.44</v>
      </c>
      <c r="BA7" s="39">
        <v>258.49</v>
      </c>
      <c r="BB7" s="39">
        <v>271.10000000000002</v>
      </c>
      <c r="BC7" s="39">
        <v>284.45</v>
      </c>
      <c r="BD7" s="39">
        <v>284.45</v>
      </c>
      <c r="BE7" s="39">
        <v>113.68</v>
      </c>
      <c r="BF7" s="39">
        <v>78.37</v>
      </c>
      <c r="BG7" s="39">
        <v>41.98</v>
      </c>
      <c r="BH7" s="39">
        <v>17.91</v>
      </c>
      <c r="BI7" s="39">
        <v>8.27</v>
      </c>
      <c r="BJ7" s="39">
        <v>320.31</v>
      </c>
      <c r="BK7" s="39">
        <v>303.26</v>
      </c>
      <c r="BL7" s="39">
        <v>290.31</v>
      </c>
      <c r="BM7" s="39">
        <v>272.95999999999998</v>
      </c>
      <c r="BN7" s="39">
        <v>260.95999999999998</v>
      </c>
      <c r="BO7" s="39">
        <v>260.95999999999998</v>
      </c>
      <c r="BP7" s="39">
        <v>146.33000000000001</v>
      </c>
      <c r="BQ7" s="39">
        <v>135.91</v>
      </c>
      <c r="BR7" s="39">
        <v>138.51</v>
      </c>
      <c r="BS7" s="39">
        <v>141.69</v>
      </c>
      <c r="BT7" s="39">
        <v>138.55000000000001</v>
      </c>
      <c r="BU7" s="39">
        <v>113.88</v>
      </c>
      <c r="BV7" s="39">
        <v>114.14</v>
      </c>
      <c r="BW7" s="39">
        <v>112.83</v>
      </c>
      <c r="BX7" s="39">
        <v>112.84</v>
      </c>
      <c r="BY7" s="39">
        <v>110.77</v>
      </c>
      <c r="BZ7" s="39">
        <v>110.77</v>
      </c>
      <c r="CA7" s="39">
        <v>40.479999999999997</v>
      </c>
      <c r="CB7" s="39">
        <v>39.39</v>
      </c>
      <c r="CC7" s="39">
        <v>38.75</v>
      </c>
      <c r="CD7" s="39">
        <v>37.79</v>
      </c>
      <c r="CE7" s="39">
        <v>37.32</v>
      </c>
      <c r="CF7" s="39">
        <v>74.02</v>
      </c>
      <c r="CG7" s="39">
        <v>73.03</v>
      </c>
      <c r="CH7" s="39">
        <v>73.86</v>
      </c>
      <c r="CI7" s="39">
        <v>73.849999999999994</v>
      </c>
      <c r="CJ7" s="39">
        <v>73.180000000000007</v>
      </c>
      <c r="CK7" s="39">
        <v>73.180000000000007</v>
      </c>
      <c r="CL7" s="39">
        <v>82.44</v>
      </c>
      <c r="CM7" s="39">
        <v>82.08</v>
      </c>
      <c r="CN7" s="39">
        <v>81.650000000000006</v>
      </c>
      <c r="CO7" s="39">
        <v>81.75</v>
      </c>
      <c r="CP7" s="39">
        <v>81.260000000000005</v>
      </c>
      <c r="CQ7" s="39">
        <v>61.66</v>
      </c>
      <c r="CR7" s="39">
        <v>62.19</v>
      </c>
      <c r="CS7" s="39">
        <v>61.77</v>
      </c>
      <c r="CT7" s="39">
        <v>61.69</v>
      </c>
      <c r="CU7" s="39">
        <v>62.26</v>
      </c>
      <c r="CV7" s="39">
        <v>62.26</v>
      </c>
      <c r="CW7" s="39">
        <v>99.58</v>
      </c>
      <c r="CX7" s="39">
        <v>99.45</v>
      </c>
      <c r="CY7" s="39">
        <v>99.6</v>
      </c>
      <c r="CZ7" s="39">
        <v>99.53</v>
      </c>
      <c r="DA7" s="39">
        <v>99.59</v>
      </c>
      <c r="DB7" s="39">
        <v>100.05</v>
      </c>
      <c r="DC7" s="39">
        <v>100.05</v>
      </c>
      <c r="DD7" s="39">
        <v>100.08</v>
      </c>
      <c r="DE7" s="39">
        <v>100</v>
      </c>
      <c r="DF7" s="39">
        <v>100.16</v>
      </c>
      <c r="DG7" s="39">
        <v>100.16</v>
      </c>
      <c r="DH7" s="39">
        <v>50.64</v>
      </c>
      <c r="DI7" s="39">
        <v>52.2</v>
      </c>
      <c r="DJ7" s="39">
        <v>53.76</v>
      </c>
      <c r="DK7" s="39">
        <v>55.77</v>
      </c>
      <c r="DL7" s="39">
        <v>57.22</v>
      </c>
      <c r="DM7" s="39">
        <v>53.56</v>
      </c>
      <c r="DN7" s="39">
        <v>54.73</v>
      </c>
      <c r="DO7" s="39">
        <v>55.77</v>
      </c>
      <c r="DP7" s="39">
        <v>56.48</v>
      </c>
      <c r="DQ7" s="39">
        <v>57.5</v>
      </c>
      <c r="DR7" s="39">
        <v>57.5</v>
      </c>
      <c r="DS7" s="39">
        <v>0</v>
      </c>
      <c r="DT7" s="39">
        <v>0</v>
      </c>
      <c r="DU7" s="39">
        <v>0</v>
      </c>
      <c r="DV7" s="39">
        <v>0</v>
      </c>
      <c r="DW7" s="39">
        <v>0</v>
      </c>
      <c r="DX7" s="39">
        <v>19.440000000000001</v>
      </c>
      <c r="DY7" s="39">
        <v>22.46</v>
      </c>
      <c r="DZ7" s="39">
        <v>25.84</v>
      </c>
      <c r="EA7" s="39">
        <v>27.61</v>
      </c>
      <c r="EB7" s="39">
        <v>30.3</v>
      </c>
      <c r="EC7" s="39">
        <v>30.3</v>
      </c>
      <c r="ED7" s="39">
        <v>0</v>
      </c>
      <c r="EE7" s="39">
        <v>0</v>
      </c>
      <c r="EF7" s="39">
        <v>0</v>
      </c>
      <c r="EG7" s="39">
        <v>0</v>
      </c>
      <c r="EH7" s="39">
        <v>0</v>
      </c>
      <c r="EI7" s="39">
        <v>0.24</v>
      </c>
      <c r="EJ7" s="39">
        <v>0.27</v>
      </c>
      <c r="EK7" s="39">
        <v>0.24</v>
      </c>
      <c r="EL7" s="39">
        <v>0.2</v>
      </c>
      <c r="EM7" s="39">
        <v>0.32</v>
      </c>
      <c r="EN7" s="39">
        <v>0.32</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2022-02-09T05:27:05Z</cp:lastPrinted>
  <dcterms:created xsi:type="dcterms:W3CDTF">2021-12-03T06:50:13Z</dcterms:created>
  <dcterms:modified xsi:type="dcterms:W3CDTF">2022-02-09T06:56:24Z</dcterms:modified>
  <cp:category/>
</cp:coreProperties>
</file>