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01\全員共有\●令和３年度\D0 経理出納\15 決算\経営比較分析(総務省)\"/>
    </mc:Choice>
  </mc:AlternateContent>
  <xr:revisionPtr revIDLastSave="0" documentId="13_ncr:1_{2E4DA943-B831-4640-BF06-945835D9D2C2}" xr6:coauthVersionLast="36" xr6:coauthVersionMax="36" xr10:uidLastSave="{00000000-0000-0000-0000-000000000000}"/>
  <workbookProtection workbookAlgorithmName="SHA-512" workbookHashValue="MKBz3ZiYWTdmoGbA7vuphOIwyrXsLTf9ydt5xusE9JkC/qAY7NBunlzt7yFaVxBU48a75O1V0rWrd1JuWxHwlQ==" workbookSaltValue="dkr0LBG26xN5I48b9vw52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I10" i="4"/>
  <c r="BB8" i="4"/>
  <c r="AT8" i="4"/>
  <c r="AL8" i="4"/>
  <c r="AD8" i="4"/>
  <c r="W8" i="4"/>
  <c r="P8" i="4"/>
  <c r="I8" i="4"/>
  <c r="B8"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<sst xmlns="http://schemas.openxmlformats.org/spreadsheetml/2006/main" count="231" uniqueCount="114">
  <si>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</si>
  <si>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</si>
  <si>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</si>
  <si>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</si>
  <si>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</si>
  <si>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</si>
  <si>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</si>
  <si>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</si>
  <si>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</si>
  <si>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</si>
  <si>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</si>
  <si>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</si>
  <si>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</si>
  <si>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</si>
  <si>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</si>
  <si>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</si>
  <si>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</si>
  <si>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</si>
  <si>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</si>
  <si>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</si>
  <si>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</si>
  <si>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</si>
  <si>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</si>
  <si>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</si>
  <si>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</si>
  <si>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</si>
  <si>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</si>
  <si>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</si>
  <si>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</si>
  <si>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</si>
  <si>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</si>
  <si>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</si>
  <si>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</si>
  <si>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</si>
  <si>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</si>
  <si>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</si>
  <si>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</si>
  <si>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</si>
  <si>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</si>
  <si>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</si>
  <si>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</si>
  <si>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</si>
  <si>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</si>
  <si>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</si>
  <si>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</si>
  <si>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</si>
  <si>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</si>
  <si>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</si>
  <si>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</si>
  <si>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</si>
  <si>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</si>
  <si>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</si>
  <si>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</si>
  <si>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</si>
  <si>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</si>
  <si>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</si>
  <si>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</si>
  <si>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</si>
  <si>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</si>
  <si>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</si>
  <si>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</si>
  <si>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</si>
  <si>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</si>
  <si>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</si>
  <si>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</si>
  <si>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</si>
  <si>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</si>
  <si>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</si>
  <si>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</si>
  <si>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</si>
  <si>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</si>
  <si>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</si>
  <si>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</si>
  <si>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</si>
  <si>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</si>
  <si>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</si>
  <si>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</si>
  <si>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</si>
  <si>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</si>
  <si>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</si>
  <si>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</si>
  <si>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</si>
  <si>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</si>
  <si>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</si>
  <si>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</si>
  <si>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</si>
  <si>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</si>
  <si>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</si>
  <si>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</si>
  <si>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</si>
  <si>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</si>
  <si>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</si>
  <si>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</si>
  <si>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静岡県大井川広域水道企業団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</si>
  <si>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</si>
  <si>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</si>
  <si>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</si>
  <si>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</si>
  <si>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</si>
  <si>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</si>
  <si>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</si>
  <si>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</si>
  <si>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</si>
  <si>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</si>
  <si>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</si>
  <si>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</si>
  <si>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</si>
  <si>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</si>
  <si>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</si>
  <si>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</si>
  <si>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</si>
  <si>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【①有形固定資産減価償却率・②管路経年化率・③管路更新率】
供給開始後約30年経過し、電気・機械設備は随時更新を実施しているが、管路は更新時期を迎えていないため、いずれも平均値を下回っている。今後の管路更新時期を鑑み的確な管路更新を実施していく。</t>
    <phoneticPr fontId="4"/>
  </si>
  <si>
    <t>平成29年度は料金改定（値下げ）等により変動した指標があったが、経営状況は黒字であり運営に支障はないこと等により、健全性は概ね保たれている。
平成31年3月に策定した経営戦略2019により、中長期に渡る今後の健全な用水供給を行うための取り組みや財政計画に基づき、健全な事業運営に努めていく。</t>
    <phoneticPr fontId="4"/>
  </si>
  <si>
    <t>【①経常収支比率】
平成29年度は料金改定に伴う給水収益の減少により低下した。令和元年度は長期借入金戻入の減少により若干低下した。令和２年度は、収益は前年度並みであるが、費用が減少したことにより若干上昇した。100％以上であるが、類団平均値とほぼ同じである。
【②累積欠損金】
生じていない。
【③流動比率】
好転している。100％以上であり、類団平均値を上回っている。
【④企業債残高対給水収益比率】
平成29年度は料金改定に伴う給水収益の減により前年度並みであったが、平成30年度以降は企業債残高が順調に減少しており、類団平均値を上回っている。
【⑤料金回収率】
平成29年度は料金改定に伴い供給単価が低下し低い数値となったが、平成30年度は前年度並みとなった。R1は給水原価の上昇により100％を下回った。類団平均値を下回っている。
【⑥給水原価】
平成29年度は料金改定時の水量見直しにより有収水量が減少したことに伴い高い数値となったが、平成30年度は前年度並みを維持した。令和元年度以降は長期前受金戻入の減少により上昇した。類団平均値を下回っている。
・効率性
【⑦施設利用率】
施設利用率は約65％、施設能力の約2/3で推移している。類団平均値を上回っている。
【⑧有収率】
一部責任水量制のため、有収水量は配水量より大きい値となっている。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</si>
</sst>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44-4AFB-9449-6518137005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A244-4AFB-9449-6518137005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66.06</c:v>
                </c:pt>
                <c:pt idx="1">
                  <c:v>64.510000000000005</c:v>
                </c:pt>
                <c:pt idx="2">
                  <c:v>64.75</c:v>
                </c:pt>
                <c:pt idx="3">
                  <c:v>64.37</c:v>
                </c:pt>
                <c:pt idx="4">
                  <c:v>64.400000000000006</c:v>
                </c:pt>
              </c:numCache>
            </c:numRef>
          </c:val>
          <c:extLst>
            <c:ext xmlns:c16="http://schemas.microsoft.com/office/drawing/2014/chart" uri="{C3380CC4-5D6E-409C-BE32-E72D297353CC}">
              <c16:uniqueId val="{00000000-1ADB-44B5-A6EB-40BFDB0ED8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1ADB-44B5-A6EB-40BFDB0ED8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105</c:v>
                </c:pt>
                <c:pt idx="1">
                  <c:v>101.3</c:v>
                </c:pt>
                <c:pt idx="2">
                  <c:v>101.55</c:v>
                </c:pt>
                <c:pt idx="3">
                  <c:v>102.1</c:v>
                </c:pt>
                <c:pt idx="4">
                  <c:v>102.12</c:v>
                </c:pt>
              </c:numCache>
            </c:numRef>
          </c:val>
          <c:extLst>
            <c:ext xmlns:c16="http://schemas.microsoft.com/office/drawing/2014/chart" uri="{C3380CC4-5D6E-409C-BE32-E72D297353CC}">
              <c16:uniqueId val="{00000000-82E8-4938-8630-95A14CD391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82E8-4938-8630-95A14CD391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128.18</c:v>
                </c:pt>
                <c:pt idx="1">
                  <c:v>113.6</c:v>
                </c:pt>
                <c:pt idx="2">
                  <c:v>114.61</c:v>
                </c:pt>
                <c:pt idx="3">
                  <c:v>108.29</c:v>
                </c:pt>
                <c:pt idx="4">
                  <c:v>111.29</c:v>
                </c:pt>
              </c:numCache>
            </c:numRef>
          </c:val>
          <c:extLst>
            <c:ext xmlns:c16="http://schemas.microsoft.com/office/drawing/2014/chart" uri="{C3380CC4-5D6E-409C-BE32-E72D297353CC}">
              <c16:uniqueId val="{00000000-CAD7-43EE-BBFA-D7B0CA6194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CAD7-43EE-BBFA-D7B0CA6194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46.7</c:v>
                </c:pt>
                <c:pt idx="1">
                  <c:v>48.76</c:v>
                </c:pt>
                <c:pt idx="2">
                  <c:v>50.15</c:v>
                </c:pt>
                <c:pt idx="3">
                  <c:v>51.98</c:v>
                </c:pt>
                <c:pt idx="4">
                  <c:v>54.05</c:v>
                </c:pt>
              </c:numCache>
            </c:numRef>
          </c:val>
          <c:extLst>
            <c:ext xmlns:c16="http://schemas.microsoft.com/office/drawing/2014/chart" uri="{C3380CC4-5D6E-409C-BE32-E72D297353CC}">
              <c16:uniqueId val="{00000000-9EE6-4F33-8357-E698D70870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9EE6-4F33-8357-E698D70870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F-4889-9F86-EE9797EF3E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954F-4889-9F86-EE9797EF3E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C6-4D5B-9BED-F451A47716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F1C6-4D5B-9BED-F451A47716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173.12</c:v>
                </c:pt>
                <c:pt idx="1">
                  <c:v>223.98</c:v>
                </c:pt>
                <c:pt idx="2">
                  <c:v>265.76</c:v>
                </c:pt>
                <c:pt idx="3">
                  <c:v>333.44</c:v>
                </c:pt>
                <c:pt idx="4">
                  <c:v>435.3</c:v>
                </c:pt>
              </c:numCache>
            </c:numRef>
          </c:val>
          <c:extLst>
            <c:ext xmlns:c16="http://schemas.microsoft.com/office/drawing/2014/chart" uri="{C3380CC4-5D6E-409C-BE32-E72D297353CC}">
              <c16:uniqueId val="{00000000-7917-4B12-BB17-010D4C6CE3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7917-4B12-BB17-010D4C6CE3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271.45</c:v>
                </c:pt>
                <c:pt idx="1">
                  <c:v>273.85000000000002</c:v>
                </c:pt>
                <c:pt idx="2">
                  <c:v>238.11</c:v>
                </c:pt>
                <c:pt idx="3">
                  <c:v>208.91</c:v>
                </c:pt>
                <c:pt idx="4">
                  <c:v>189.61</c:v>
                </c:pt>
              </c:numCache>
            </c:numRef>
          </c:val>
          <c:extLst>
            <c:ext xmlns:c16="http://schemas.microsoft.com/office/drawing/2014/chart" uri="{C3380CC4-5D6E-409C-BE32-E72D297353CC}">
              <c16:uniqueId val="{00000000-1745-4474-A840-36A9F9243E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1745-4474-A840-36A9F9243E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121.04</c:v>
                </c:pt>
                <c:pt idx="1">
                  <c:v>103.5</c:v>
                </c:pt>
                <c:pt idx="2">
                  <c:v>104.89</c:v>
                </c:pt>
                <c:pt idx="3">
                  <c:v>97.17</c:v>
                </c:pt>
                <c:pt idx="4">
                  <c:v>99.67</c:v>
                </c:pt>
              </c:numCache>
            </c:numRef>
          </c:val>
          <c:extLst>
            <c:ext xmlns:c16="http://schemas.microsoft.com/office/drawing/2014/chart" uri="{C3380CC4-5D6E-409C-BE32-E72D297353CC}">
              <c16:uniqueId val="{00000000-5803-43BF-B8AD-1543492C7C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5803-43BF-B8AD-1543492C7C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72.010000000000005</c:v>
                </c:pt>
                <c:pt idx="1">
                  <c:v>76.75</c:v>
                </c:pt>
                <c:pt idx="2">
                  <c:v>75.459999999999994</c:v>
                </c:pt>
                <c:pt idx="3">
                  <c:v>81.48</c:v>
                </c:pt>
                <c:pt idx="4">
                  <c:v>79.400000000000006</c:v>
                </c:pt>
              </c:numCache>
            </c:numRef>
          </c:val>
          <c:extLst>
            <c:ext xmlns:c16="http://schemas.microsoft.com/office/drawing/2014/chart" uri="{C3380CC4-5D6E-409C-BE32-E72D297353CC}">
              <c16:uniqueId val="{00000000-E9CD-4C7D-AA01-D41B5090A5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E9CD-4C7D-AA01-D41B5090A5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静岡県　静岡県大井川広域水道企業団</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93.52</v>
      </c>
      <c r="J10" s="71"/>
      <c r="K10" s="71"/>
      <c r="L10" s="71"/>
      <c r="M10" s="71"/>
      <c r="N10" s="71"/>
      <c r="O10" s="72"/>
      <c r="P10" s="73">
        <f>データ!$P$6</f>
        <v>96.55</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598203</v>
      </c>
      <c r="AM10" s="74"/>
      <c r="AN10" s="74"/>
      <c r="AO10" s="74"/>
      <c r="AP10" s="74"/>
      <c r="AQ10" s="74"/>
      <c r="AR10" s="74"/>
      <c r="AS10" s="74"/>
      <c r="AT10" s="70">
        <f>データ!$V$6</f>
        <v>932.12</v>
      </c>
      <c r="AU10" s="71"/>
      <c r="AV10" s="71"/>
      <c r="AW10" s="71"/>
      <c r="AX10" s="71"/>
      <c r="AY10" s="71"/>
      <c r="AZ10" s="71"/>
      <c r="BA10" s="71"/>
      <c r="BB10" s="73">
        <f>データ!$W$6</f>
        <v>641.77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uZ5BLhJDkQOpeAOzEkjaJLwgKc8z4qVOYVK4WVw2NsbsaD/CJLohxmfas3JJKsLSXh+b543t5O+lPJ4xqveGPw==" saltValue="RIZyudfcUnbBQE3p1GDW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229334</v>
      </c>
      <c r="D6" s="34">
        <f t="shared" si="3"/>
        <v>46</v>
      </c>
      <c r="E6" s="34">
        <f t="shared" si="3"/>
        <v>1</v>
      </c>
      <c r="F6" s="34">
        <f t="shared" si="3"/>
        <v>0</v>
      </c>
      <c r="G6" s="34">
        <f t="shared" si="3"/>
        <v>2</v>
      </c>
      <c r="H6" s="34" t="str">
        <f t="shared" si="3"/>
        <v>静岡県　静岡県大井川広域水道企業団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93.52</v>
      </c>
      <c r="P6" s="35">
        <f t="shared" si="3"/>
        <v>96.55</v>
      </c>
      <c r="Q6" s="35">
        <f t="shared" si="3"/>
        <v>0</v>
      </c>
      <c r="R6" s="35" t="str">
        <f t="shared" si="3"/>
        <v>-</v>
      </c>
      <c r="S6" s="35" t="str">
        <f t="shared" si="3"/>
        <v>-</v>
      </c>
      <c r="T6" s="35" t="str">
        <f t="shared" si="3"/>
        <v>-</v>
      </c>
      <c r="U6" s="35">
        <f t="shared" si="3"/>
        <v>598203</v>
      </c>
      <c r="V6" s="35">
        <f t="shared" si="3"/>
        <v>932.12</v>
      </c>
      <c r="W6" s="35">
        <f t="shared" si="3"/>
        <v>641.77</v>
      </c>
      <c r="X6" s="36">
        <f>IF(X7="",NA(),X7)</f>
        <v>128.18</v>
      </c>
      <c r="Y6" s="36">
        <f t="shared" ref="Y6:AG6" si="4">IF(Y7="",NA(),Y7)</f>
        <v>113.6</v>
      </c>
      <c r="Z6" s="36">
        <f t="shared" si="4"/>
        <v>114.61</v>
      </c>
      <c r="AA6" s="36">
        <f t="shared" si="4"/>
        <v>108.29</v>
      </c>
      <c r="AB6" s="36">
        <f t="shared" si="4"/>
        <v>111.29</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173.12</v>
      </c>
      <c r="AU6" s="36">
        <f t="shared" ref="AU6:BC6" si="6">IF(AU7="",NA(),AU7)</f>
        <v>223.98</v>
      </c>
      <c r="AV6" s="36">
        <f t="shared" si="6"/>
        <v>265.76</v>
      </c>
      <c r="AW6" s="36">
        <f t="shared" si="6"/>
        <v>333.44</v>
      </c>
      <c r="AX6" s="36">
        <f t="shared" si="6"/>
        <v>435.3</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271.45</v>
      </c>
      <c r="BF6" s="36">
        <f t="shared" ref="BF6:BN6" si="7">IF(BF7="",NA(),BF7)</f>
        <v>273.85000000000002</v>
      </c>
      <c r="BG6" s="36">
        <f t="shared" si="7"/>
        <v>238.11</v>
      </c>
      <c r="BH6" s="36">
        <f t="shared" si="7"/>
        <v>208.91</v>
      </c>
      <c r="BI6" s="36">
        <f t="shared" si="7"/>
        <v>189.61</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121.04</v>
      </c>
      <c r="BQ6" s="36">
        <f t="shared" ref="BQ6:BY6" si="8">IF(BQ7="",NA(),BQ7)</f>
        <v>103.5</v>
      </c>
      <c r="BR6" s="36">
        <f t="shared" si="8"/>
        <v>104.89</v>
      </c>
      <c r="BS6" s="36">
        <f t="shared" si="8"/>
        <v>97.17</v>
      </c>
      <c r="BT6" s="36">
        <f t="shared" si="8"/>
        <v>99.67</v>
      </c>
      <c r="BU6" s="36">
        <f t="shared" si="8"/>
        <v>113.88</v>
      </c>
      <c r="BV6" s="36">
        <f t="shared" si="8"/>
        <v>114.14</v>
      </c>
      <c r="BW6" s="36">
        <f t="shared" si="8"/>
        <v>112.83</v>
      </c>
      <c r="BX6" s="36">
        <f t="shared" si="8"/>
        <v>112.84</v>
      </c>
      <c r="BY6" s="36">
        <f t="shared" si="8"/>
        <v>110.77</v>
      </c>
      <c r="BZ6" s="35" t="str">
        <f>IF(BZ7="","",IF(BZ7="-","【-】","【"&amp;SUBSTITUTE(TEXT(BZ7,"#,##0.00"),"-","△")&amp;"】"))</f>
        <v>【110.77】</v>
      </c>
      <c r="CA6" s="36">
        <f>IF(CA7="",NA(),CA7)</f>
        <v>72.010000000000005</v>
      </c>
      <c r="CB6" s="36">
        <f t="shared" ref="CB6:CJ6" si="9">IF(CB7="",NA(),CB7)</f>
        <v>76.75</v>
      </c>
      <c r="CC6" s="36">
        <f t="shared" si="9"/>
        <v>75.459999999999994</v>
      </c>
      <c r="CD6" s="36">
        <f t="shared" si="9"/>
        <v>81.48</v>
      </c>
      <c r="CE6" s="36">
        <f t="shared" si="9"/>
        <v>79.400000000000006</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66.06</v>
      </c>
      <c r="CM6" s="36">
        <f t="shared" ref="CM6:CU6" si="10">IF(CM7="",NA(),CM7)</f>
        <v>64.510000000000005</v>
      </c>
      <c r="CN6" s="36">
        <f t="shared" si="10"/>
        <v>64.75</v>
      </c>
      <c r="CO6" s="36">
        <f t="shared" si="10"/>
        <v>64.37</v>
      </c>
      <c r="CP6" s="36">
        <f t="shared" si="10"/>
        <v>64.400000000000006</v>
      </c>
      <c r="CQ6" s="36">
        <f t="shared" si="10"/>
        <v>61.66</v>
      </c>
      <c r="CR6" s="36">
        <f t="shared" si="10"/>
        <v>62.19</v>
      </c>
      <c r="CS6" s="36">
        <f t="shared" si="10"/>
        <v>61.77</v>
      </c>
      <c r="CT6" s="36">
        <f t="shared" si="10"/>
        <v>61.69</v>
      </c>
      <c r="CU6" s="36">
        <f t="shared" si="10"/>
        <v>62.26</v>
      </c>
      <c r="CV6" s="35" t="str">
        <f>IF(CV7="","",IF(CV7="-","【-】","【"&amp;SUBSTITUTE(TEXT(CV7,"#,##0.00"),"-","△")&amp;"】"))</f>
        <v>【62.26】</v>
      </c>
      <c r="CW6" s="36">
        <f>IF(CW7="",NA(),CW7)</f>
        <v>105</v>
      </c>
      <c r="CX6" s="36">
        <f t="shared" ref="CX6:DF6" si="11">IF(CX7="",NA(),CX7)</f>
        <v>101.3</v>
      </c>
      <c r="CY6" s="36">
        <f t="shared" si="11"/>
        <v>101.55</v>
      </c>
      <c r="CZ6" s="36">
        <f t="shared" si="11"/>
        <v>102.1</v>
      </c>
      <c r="DA6" s="36">
        <f t="shared" si="11"/>
        <v>102.12</v>
      </c>
      <c r="DB6" s="36">
        <f t="shared" si="11"/>
        <v>100.05</v>
      </c>
      <c r="DC6" s="36">
        <f t="shared" si="11"/>
        <v>100.05</v>
      </c>
      <c r="DD6" s="36">
        <f t="shared" si="11"/>
        <v>100.08</v>
      </c>
      <c r="DE6" s="36">
        <f t="shared" si="11"/>
        <v>100</v>
      </c>
      <c r="DF6" s="36">
        <f t="shared" si="11"/>
        <v>100.16</v>
      </c>
      <c r="DG6" s="35" t="str">
        <f>IF(DG7="","",IF(DG7="-","【-】","【"&amp;SUBSTITUTE(TEXT(DG7,"#,##0.00"),"-","△")&amp;"】"))</f>
        <v>【100.16】</v>
      </c>
      <c r="DH6" s="36">
        <f>IF(DH7="",NA(),DH7)</f>
        <v>46.7</v>
      </c>
      <c r="DI6" s="36">
        <f t="shared" ref="DI6:DQ6" si="12">IF(DI7="",NA(),DI7)</f>
        <v>48.76</v>
      </c>
      <c r="DJ6" s="36">
        <f t="shared" si="12"/>
        <v>50.15</v>
      </c>
      <c r="DK6" s="36">
        <f t="shared" si="12"/>
        <v>51.98</v>
      </c>
      <c r="DL6" s="36">
        <f t="shared" si="12"/>
        <v>54.05</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6">
        <f t="shared" ref="EE6:EM6" si="14">IF(EE7="",NA(),EE7)</f>
        <v>0.25</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229334</v>
      </c>
      <c r="D7" s="38">
        <v>46</v>
      </c>
      <c r="E7" s="38">
        <v>1</v>
      </c>
      <c r="F7" s="38">
        <v>0</v>
      </c>
      <c r="G7" s="38">
        <v>2</v>
      </c>
      <c r="H7" s="38" t="s">
        <v>93</v>
      </c>
      <c r="I7" s="38" t="s">
        <v>94</v>
      </c>
      <c r="J7" s="38" t="s">
        <v>95</v>
      </c>
      <c r="K7" s="38" t="s">
        <v>96</v>
      </c>
      <c r="L7" s="38" t="s">
        <v>97</v>
      </c>
      <c r="M7" s="38" t="s">
        <v>98</v>
      </c>
      <c r="N7" s="39" t="s">
        <v>99</v>
      </c>
      <c r="O7" s="39">
        <v>93.52</v>
      </c>
      <c r="P7" s="39">
        <v>96.55</v>
      </c>
      <c r="Q7" s="39">
        <v>0</v>
      </c>
      <c r="R7" s="39" t="s">
        <v>99</v>
      </c>
      <c r="S7" s="39" t="s">
        <v>99</v>
      </c>
      <c r="T7" s="39" t="s">
        <v>99</v>
      </c>
      <c r="U7" s="39">
        <v>598203</v>
      </c>
      <c r="V7" s="39">
        <v>932.12</v>
      </c>
      <c r="W7" s="39">
        <v>641.77</v>
      </c>
      <c r="X7" s="39">
        <v>128.18</v>
      </c>
      <c r="Y7" s="39">
        <v>113.6</v>
      </c>
      <c r="Z7" s="39">
        <v>114.61</v>
      </c>
      <c r="AA7" s="39">
        <v>108.29</v>
      </c>
      <c r="AB7" s="39">
        <v>111.29</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173.12</v>
      </c>
      <c r="AU7" s="39">
        <v>223.98</v>
      </c>
      <c r="AV7" s="39">
        <v>265.76</v>
      </c>
      <c r="AW7" s="39">
        <v>333.44</v>
      </c>
      <c r="AX7" s="39">
        <v>435.3</v>
      </c>
      <c r="AY7" s="39">
        <v>224.41</v>
      </c>
      <c r="AZ7" s="39">
        <v>243.44</v>
      </c>
      <c r="BA7" s="39">
        <v>258.49</v>
      </c>
      <c r="BB7" s="39">
        <v>271.10000000000002</v>
      </c>
      <c r="BC7" s="39">
        <v>284.45</v>
      </c>
      <c r="BD7" s="39">
        <v>284.45</v>
      </c>
      <c r="BE7" s="39">
        <v>271.45</v>
      </c>
      <c r="BF7" s="39">
        <v>273.85000000000002</v>
      </c>
      <c r="BG7" s="39">
        <v>238.11</v>
      </c>
      <c r="BH7" s="39">
        <v>208.91</v>
      </c>
      <c r="BI7" s="39">
        <v>189.61</v>
      </c>
      <c r="BJ7" s="39">
        <v>320.31</v>
      </c>
      <c r="BK7" s="39">
        <v>303.26</v>
      </c>
      <c r="BL7" s="39">
        <v>290.31</v>
      </c>
      <c r="BM7" s="39">
        <v>272.95999999999998</v>
      </c>
      <c r="BN7" s="39">
        <v>260.95999999999998</v>
      </c>
      <c r="BO7" s="39">
        <v>260.95999999999998</v>
      </c>
      <c r="BP7" s="39">
        <v>121.04</v>
      </c>
      <c r="BQ7" s="39">
        <v>103.5</v>
      </c>
      <c r="BR7" s="39">
        <v>104.89</v>
      </c>
      <c r="BS7" s="39">
        <v>97.17</v>
      </c>
      <c r="BT7" s="39">
        <v>99.67</v>
      </c>
      <c r="BU7" s="39">
        <v>113.88</v>
      </c>
      <c r="BV7" s="39">
        <v>114.14</v>
      </c>
      <c r="BW7" s="39">
        <v>112.83</v>
      </c>
      <c r="BX7" s="39">
        <v>112.84</v>
      </c>
      <c r="BY7" s="39">
        <v>110.77</v>
      </c>
      <c r="BZ7" s="39">
        <v>110.77</v>
      </c>
      <c r="CA7" s="39">
        <v>72.010000000000005</v>
      </c>
      <c r="CB7" s="39">
        <v>76.75</v>
      </c>
      <c r="CC7" s="39">
        <v>75.459999999999994</v>
      </c>
      <c r="CD7" s="39">
        <v>81.48</v>
      </c>
      <c r="CE7" s="39">
        <v>79.400000000000006</v>
      </c>
      <c r="CF7" s="39">
        <v>74.02</v>
      </c>
      <c r="CG7" s="39">
        <v>73.03</v>
      </c>
      <c r="CH7" s="39">
        <v>73.86</v>
      </c>
      <c r="CI7" s="39">
        <v>73.849999999999994</v>
      </c>
      <c r="CJ7" s="39">
        <v>73.180000000000007</v>
      </c>
      <c r="CK7" s="39">
        <v>73.180000000000007</v>
      </c>
      <c r="CL7" s="39">
        <v>66.06</v>
      </c>
      <c r="CM7" s="39">
        <v>64.510000000000005</v>
      </c>
      <c r="CN7" s="39">
        <v>64.75</v>
      </c>
      <c r="CO7" s="39">
        <v>64.37</v>
      </c>
      <c r="CP7" s="39">
        <v>64.400000000000006</v>
      </c>
      <c r="CQ7" s="39">
        <v>61.66</v>
      </c>
      <c r="CR7" s="39">
        <v>62.19</v>
      </c>
      <c r="CS7" s="39">
        <v>61.77</v>
      </c>
      <c r="CT7" s="39">
        <v>61.69</v>
      </c>
      <c r="CU7" s="39">
        <v>62.26</v>
      </c>
      <c r="CV7" s="39">
        <v>62.26</v>
      </c>
      <c r="CW7" s="39">
        <v>105</v>
      </c>
      <c r="CX7" s="39">
        <v>101.3</v>
      </c>
      <c r="CY7" s="39">
        <v>101.55</v>
      </c>
      <c r="CZ7" s="39">
        <v>102.1</v>
      </c>
      <c r="DA7" s="39">
        <v>102.12</v>
      </c>
      <c r="DB7" s="39">
        <v>100.05</v>
      </c>
      <c r="DC7" s="39">
        <v>100.05</v>
      </c>
      <c r="DD7" s="39">
        <v>100.08</v>
      </c>
      <c r="DE7" s="39">
        <v>100</v>
      </c>
      <c r="DF7" s="39">
        <v>100.16</v>
      </c>
      <c r="DG7" s="39">
        <v>100.16</v>
      </c>
      <c r="DH7" s="39">
        <v>46.7</v>
      </c>
      <c r="DI7" s="39">
        <v>48.76</v>
      </c>
      <c r="DJ7" s="39">
        <v>50.15</v>
      </c>
      <c r="DK7" s="39">
        <v>51.98</v>
      </c>
      <c r="DL7" s="39">
        <v>54.05</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0.25</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