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3 公営企業決算統計\R2年度決算\220105【0128〆】公営企業に係る経営比較分析表（令和元年度決算）の分析等\03各課回答\下水\"/>
    </mc:Choice>
  </mc:AlternateContent>
  <workbookProtection workbookAlgorithmName="SHA-512" workbookHashValue="waLv5UEHaVPVYuHW1U1GeaF6jRI/NCXtuyYv3SGsBO0KS3Ynq7wjOQAquJykLnrfgIlYjSffLV5x3aaoFswWvQ==" workbookSaltValue="ct9Aj+oHDTuM4/WACAVd6Q==" workbookSpinCount="100000" lockStructure="1"/>
  <bookViews>
    <workbookView xWindow="0" yWindow="450" windowWidth="23040" windowHeight="859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<sst xmlns="http://schemas.openxmlformats.org/spreadsheetml/2006/main" count="297" uniqueCount="117">
  <si>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</si>
  <si>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</si>
  <si>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</si>
  <si>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</si>
  <si>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</si>
  <si>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</si>
  <si>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</si>
  <si>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</si>
  <si>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</si>
  <si>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</si>
  <si>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</si>
  <si>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</si>
  <si>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</si>
  <si>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</si>
  <si>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</si>
  <si>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</si>
  <si>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</si>
  <si>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</si>
  <si>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</si>
  <si>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</si>
  <si>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</si>
  <si>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</si>
  <si>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</si>
  <si>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</si>
  <si>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</si>
  <si>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</si>
  <si>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</si>
  <si>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</si>
  <si>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</si>
  <si>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</si>
  <si>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</si>
  <si>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</si>
  <si>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</si>
  <si>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</si>
  <si>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</si>
  <si>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</si>
  <si>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</si>
  <si>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</si>
  <si>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</si>
  <si>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</si>
  <si>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</si>
  <si>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</si>
  <si>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</si>
  <si>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</si>
  <si>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</si>
  <si>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</si>
  <si>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</si>
  <si>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</si>
  <si>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</si>
  <si>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</si>
  <si>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</si>
  <si>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</si>
  <si>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</si>
  <si>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</si>
  <si>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</si>
  <si>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</si>
  <si>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</si>
  <si>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</si>
  <si>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</si>
  <si>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</si>
  <si>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</si>
  <si>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</si>
  <si>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</si>
  <si>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</si>
  <si>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</si>
  <si>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</si>
  <si>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</si>
  <si>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</si>
  <si>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</si>
  <si>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</si>
  <si>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</si>
  <si>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</si>
  <si>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</si>
  <si>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</si>
  <si>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</si>
  <si>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</si>
  <si>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</si>
  <si>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</si>
  <si>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</si>
  <si>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</si>
  <si>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</si>
  <si>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</si>
  <si>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</si>
  <si>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</si>
  <si>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</si>
  <si>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</si>
  <si>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</si>
  <si>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</si>
  <si>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</si>
  <si>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</si>
  <si>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</si>
  <si>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</si>
  <si>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</si>
  <si>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</si>
  <si>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</si>
  <si>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</si>
  <si>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</si>
  <si>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</si>
  <si>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</si>
  <si>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</si>
  <si>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</si>
  <si>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</si>
  <si>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</si>
  <si>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</si>
  <si>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</si>
  <si>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</si>
  <si>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</si>
  <si>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</si>
  <si>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</si>
  <si>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</si>
  <si>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</si>
  <si>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</si>
  <si>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</si>
  <si>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</si>
  <si>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管路施設は、流域ごとに策定した管渠点検計画により定期的な点検を実施している。
　現時点では、国土交通省通知に基づく耐用年数（50年）を経過している管渠はない。
　ただし、一部の腐食しやすい環境にある管渠で劣化が確認されたため、ストックマネジメント計画を策定し、平成28年度から計画的な改築工事を実施している。
　なお、今後10年には、一部の管渠について耐用年数の50年を経過するため、引き続き点検により劣化の確認を行い、必要であれば適切な修繕や改築工事を実施していく。</t>
    <phoneticPr fontId="4"/>
  </si>
  <si>
    <t>　下水道事業は、地域のまちづくりの根幹的施設として、その他の政策と密接な関連性を有しており、下水道の利用可能区域の整備は、長期的な展望の下、計画的に実施されるが、事業の特性として、汚水量の増加に合わせて計画的に処理場等施設を増設していくものの、初期の段階では、整備に一定のまとまった建設投資が必要となる。一方で、事業収入は、下水道の利用可能区域が拡大して各家庭が下水道へ接続することにより得られるため、汚水量の増加に伴う収入の安定までには長期を要する。
　各家庭へと繋がる下水道の整備は市町が行っていることから、関連市町との連携をより一層図って下水道の普及促進に努め、事業収入を増加させるとともに、施設の長寿命化によるライフサイクルコストの縮減を行うことにより、経営の健全性・効率性の確保に取り組んでいく。</t>
    <phoneticPr fontId="4"/>
  </si>
  <si>
    <t>　本県では、昭和55年の豊川流域下水道の供用開始に始まり、平成25年の新川西部流域下水道の供用開始に至るまで、11の流域下水道を順次展開してきた。こうした中、平成31年度に特別会計から企業会計へ移行した。
  経営状況のうち、①経常収支比率は100％前後を推移している。これは、市町の公共下水道事業と異なり、市町が流域ごとに維持管理費を維持管理費負担金として負担しており、当該負担金の繰越金が生じている場合は市町との協議により、返還又は維持管理費負担金抑制のための財源とする等、当該負担金を随時、見直していることによるものである。
 このことから、累積欠損金が生じていないため、②「累積欠損金比率」は0％であり、健全な経営状況といえる。
　経営状況以外については、⑥汚水処理原価は、類似団体と比べて安価となっているが、これは、効率的な管理に努めていることのほか、本県流域下水道の経過年数が40年から10年未満まで幅が大きく、他の類似団体（30年以上）よりも比較的新しい施設の割合が高いため、施設維持費が安価に抑えられていることが要因と推測される。</t>
    <rPh sb="125" eb="127">
      <t>ゼンゴ</t>
    </rPh>
    <rPh sb="128" eb="130">
      <t>スイイ</t>
    </rPh>
    <rPh sb="150" eb="151">
      <t>コト</t>
    </rPh>
    <rPh sb="154" eb="155">
      <t>シ</t>
    </rPh>
    <rPh sb="155" eb="156">
      <t>マチ</t>
    </rPh>
    <rPh sb="157" eb="159">
      <t>リュウイキ</t>
    </rPh>
    <rPh sb="168" eb="170">
      <t>イジ</t>
    </rPh>
    <rPh sb="170" eb="173">
      <t>カンリヒ</t>
    </rPh>
    <rPh sb="173" eb="176">
      <t>フタンキン</t>
    </rPh>
    <rPh sb="186" eb="188">
      <t>トウガイ</t>
    </rPh>
    <rPh sb="188" eb="191">
      <t>フタンキン</t>
    </rPh>
    <rPh sb="192" eb="194">
      <t>クリコシ</t>
    </rPh>
    <rPh sb="194" eb="195">
      <t>キン</t>
    </rPh>
    <rPh sb="196" eb="197">
      <t>ショウ</t>
    </rPh>
    <rPh sb="201" eb="203">
      <t>バアイ</t>
    </rPh>
    <rPh sb="237" eb="238">
      <t>トウ</t>
    </rPh>
    <rPh sb="239" eb="241">
      <t>トウガイ</t>
    </rPh>
    <rPh sb="241" eb="244">
      <t>フタンキン</t>
    </rPh>
    <rPh sb="245" eb="247">
      <t>ズイジ</t>
    </rPh>
    <rPh sb="248" eb="250">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</si>
</sst>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346-45B3-9893-79D625641E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7.0000000000000007E-2</c:v>
                </c:pt>
                <c:pt idx="4">
                  <c:v>1.87</c:v>
                </c:pt>
              </c:numCache>
            </c:numRef>
          </c:val>
          <c:smooth val="0"/>
          <c:extLst>
            <c:ext xmlns:c16="http://schemas.microsoft.com/office/drawing/2014/chart" uri="{C3380CC4-5D6E-409C-BE32-E72D297353CC}">
              <c16:uniqueId val="{00000001-0346-45B3-9893-79D625641E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78.89</c:v>
                </c:pt>
                <c:pt idx="4">
                  <c:v>77.2</c:v>
                </c:pt>
              </c:numCache>
            </c:numRef>
          </c:val>
          <c:extLst>
            <c:ext xmlns:c16="http://schemas.microsoft.com/office/drawing/2014/chart" uri="{C3380CC4-5D6E-409C-BE32-E72D297353CC}">
              <c16:uniqueId val="{00000000-8E99-440F-89A4-72BD37A7DE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67.209999999999994</c:v>
                </c:pt>
                <c:pt idx="4">
                  <c:v>68.2</c:v>
                </c:pt>
              </c:numCache>
            </c:numRef>
          </c:val>
          <c:smooth val="0"/>
          <c:extLst>
            <c:ext xmlns:c16="http://schemas.microsoft.com/office/drawing/2014/chart" uri="{C3380CC4-5D6E-409C-BE32-E72D297353CC}">
              <c16:uniqueId val="{00000001-8E99-440F-89A4-72BD37A7DE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86.57</c:v>
                </c:pt>
                <c:pt idx="4">
                  <c:v>86.92</c:v>
                </c:pt>
              </c:numCache>
            </c:numRef>
          </c:val>
          <c:extLst>
            <c:ext xmlns:c16="http://schemas.microsoft.com/office/drawing/2014/chart" uri="{C3380CC4-5D6E-409C-BE32-E72D297353CC}">
              <c16:uniqueId val="{00000000-9D3B-4BF4-A0DA-B7CF312CEE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93.21</c:v>
                </c:pt>
                <c:pt idx="4">
                  <c:v>94.01</c:v>
                </c:pt>
              </c:numCache>
            </c:numRef>
          </c:val>
          <c:smooth val="0"/>
          <c:extLst>
            <c:ext xmlns:c16="http://schemas.microsoft.com/office/drawing/2014/chart" uri="{C3380CC4-5D6E-409C-BE32-E72D297353CC}">
              <c16:uniqueId val="{00000001-9D3B-4BF4-A0DA-B7CF312CEE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97.44</c:v>
                </c:pt>
                <c:pt idx="4">
                  <c:v>100.25</c:v>
                </c:pt>
              </c:numCache>
            </c:numRef>
          </c:val>
          <c:extLst>
            <c:ext xmlns:c16="http://schemas.microsoft.com/office/drawing/2014/chart" uri="{C3380CC4-5D6E-409C-BE32-E72D297353CC}">
              <c16:uniqueId val="{00000000-CBE4-4EF0-A65D-B597B735CD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100.49</c:v>
                </c:pt>
                <c:pt idx="4">
                  <c:v>101.63</c:v>
                </c:pt>
              </c:numCache>
            </c:numRef>
          </c:val>
          <c:smooth val="0"/>
          <c:extLst>
            <c:ext xmlns:c16="http://schemas.microsoft.com/office/drawing/2014/chart" uri="{C3380CC4-5D6E-409C-BE32-E72D297353CC}">
              <c16:uniqueId val="{00000001-CBE4-4EF0-A65D-B597B735CD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4.05</c:v>
                </c:pt>
                <c:pt idx="4">
                  <c:v>7.72</c:v>
                </c:pt>
              </c:numCache>
            </c:numRef>
          </c:val>
          <c:extLst>
            <c:ext xmlns:c16="http://schemas.microsoft.com/office/drawing/2014/chart" uri="{C3380CC4-5D6E-409C-BE32-E72D297353CC}">
              <c16:uniqueId val="{00000000-879E-4450-A656-0CA64ACABA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39.35</c:v>
                </c:pt>
                <c:pt idx="4">
                  <c:v>31.96</c:v>
                </c:pt>
              </c:numCache>
            </c:numRef>
          </c:val>
          <c:smooth val="0"/>
          <c:extLst>
            <c:ext xmlns:c16="http://schemas.microsoft.com/office/drawing/2014/chart" uri="{C3380CC4-5D6E-409C-BE32-E72D297353CC}">
              <c16:uniqueId val="{00000001-879E-4450-A656-0CA64ACABA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F48-4343-8A98-3C38CD0458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1.17</c:v>
                </c:pt>
                <c:pt idx="4">
                  <c:v>0.93</c:v>
                </c:pt>
              </c:numCache>
            </c:numRef>
          </c:val>
          <c:smooth val="0"/>
          <c:extLst>
            <c:ext xmlns:c16="http://schemas.microsoft.com/office/drawing/2014/chart" uri="{C3380CC4-5D6E-409C-BE32-E72D297353CC}">
              <c16:uniqueId val="{00000001-8F48-4343-8A98-3C38CD0458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9A3-4379-8D39-28D36A0EA69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7.27</c:v>
                </c:pt>
                <c:pt idx="4">
                  <c:v>9.1</c:v>
                </c:pt>
              </c:numCache>
            </c:numRef>
          </c:val>
          <c:smooth val="0"/>
          <c:extLst>
            <c:ext xmlns:c16="http://schemas.microsoft.com/office/drawing/2014/chart" uri="{C3380CC4-5D6E-409C-BE32-E72D297353CC}">
              <c16:uniqueId val="{00000001-B9A3-4379-8D39-28D36A0EA69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99.01</c:v>
                </c:pt>
                <c:pt idx="4">
                  <c:v>99.32</c:v>
                </c:pt>
              </c:numCache>
            </c:numRef>
          </c:val>
          <c:extLst>
            <c:ext xmlns:c16="http://schemas.microsoft.com/office/drawing/2014/chart" uri="{C3380CC4-5D6E-409C-BE32-E72D297353CC}">
              <c16:uniqueId val="{00000000-7594-4C1C-BDD8-B36A0AFD93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97.37</c:v>
                </c:pt>
                <c:pt idx="4">
                  <c:v>101.14</c:v>
                </c:pt>
              </c:numCache>
            </c:numRef>
          </c:val>
          <c:smooth val="0"/>
          <c:extLst>
            <c:ext xmlns:c16="http://schemas.microsoft.com/office/drawing/2014/chart" uri="{C3380CC4-5D6E-409C-BE32-E72D297353CC}">
              <c16:uniqueId val="{00000001-7594-4C1C-BDD8-B36A0AFD93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1011.39</c:v>
                </c:pt>
                <c:pt idx="4">
                  <c:v>918.12</c:v>
                </c:pt>
              </c:numCache>
            </c:numRef>
          </c:val>
          <c:extLst>
            <c:ext xmlns:c16="http://schemas.microsoft.com/office/drawing/2014/chart" uri="{C3380CC4-5D6E-409C-BE32-E72D297353CC}">
              <c16:uniqueId val="{00000000-E5BA-4BF5-8FB2-A4D79D10B3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287.39</c:v>
                </c:pt>
                <c:pt idx="4">
                  <c:v>255.67</c:v>
                </c:pt>
              </c:numCache>
            </c:numRef>
          </c:val>
          <c:smooth val="0"/>
          <c:extLst>
            <c:ext xmlns:c16="http://schemas.microsoft.com/office/drawing/2014/chart" uri="{C3380CC4-5D6E-409C-BE32-E72D297353CC}">
              <c16:uniqueId val="{00000001-E5BA-4BF5-8FB2-A4D79D10B3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07B-4547-ADB1-9D0DE9D856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707B-4547-ADB1-9D0DE9D856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42.97</c:v>
                </c:pt>
                <c:pt idx="4">
                  <c:v>42.6</c:v>
                </c:pt>
              </c:numCache>
            </c:numRef>
          </c:val>
          <c:extLst>
            <c:ext xmlns:c16="http://schemas.microsoft.com/office/drawing/2014/chart" uri="{C3380CC4-5D6E-409C-BE32-E72D297353CC}">
              <c16:uniqueId val="{00000000-99FD-4AB6-8A69-AE1B88D502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50.64</c:v>
                </c:pt>
                <c:pt idx="4">
                  <c:v>50.67</c:v>
                </c:pt>
              </c:numCache>
            </c:numRef>
          </c:val>
          <c:smooth val="0"/>
          <c:extLst>
            <c:ext xmlns:c16="http://schemas.microsoft.com/office/drawing/2014/chart" uri="{C3380CC4-5D6E-409C-BE32-E72D297353CC}">
              <c16:uniqueId val="{00000001-99FD-4AB6-8A69-AE1B88D502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【260.55】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【0.91】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16" zoomScaleNormal="100"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愛知県</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流域下水道</v>
      </c>
      <c r="Q8" s="72"/>
      <c r="R8" s="72"/>
      <c r="S8" s="72"/>
      <c r="T8" s="72"/>
      <c r="U8" s="72"/>
      <c r="V8" s="72"/>
      <c r="W8" s="72" t="str">
        <f>データ!L6</f>
        <v>E1</v>
      </c>
      <c r="X8" s="72"/>
      <c r="Y8" s="72"/>
      <c r="Z8" s="72"/>
      <c r="AA8" s="72"/>
      <c r="AB8" s="72"/>
      <c r="AC8" s="72"/>
      <c r="AD8" s="73" t="str">
        <f>データ!$M$6</f>
        <v>非設置</v>
      </c>
      <c r="AE8" s="73"/>
      <c r="AF8" s="73"/>
      <c r="AG8" s="73"/>
      <c r="AH8" s="73"/>
      <c r="AI8" s="73"/>
      <c r="AJ8" s="73"/>
      <c r="AK8" s="3"/>
      <c r="AL8" s="69">
        <f>データ!S6</f>
        <v>7558872</v>
      </c>
      <c r="AM8" s="69"/>
      <c r="AN8" s="69"/>
      <c r="AO8" s="69"/>
      <c r="AP8" s="69"/>
      <c r="AQ8" s="69"/>
      <c r="AR8" s="69"/>
      <c r="AS8" s="69"/>
      <c r="AT8" s="68">
        <f>データ!T6</f>
        <v>5173.07</v>
      </c>
      <c r="AU8" s="68"/>
      <c r="AV8" s="68"/>
      <c r="AW8" s="68"/>
      <c r="AX8" s="68"/>
      <c r="AY8" s="68"/>
      <c r="AZ8" s="68"/>
      <c r="BA8" s="68"/>
      <c r="BB8" s="68">
        <f>データ!U6</f>
        <v>1461.2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74.67</v>
      </c>
      <c r="J10" s="68"/>
      <c r="K10" s="68"/>
      <c r="L10" s="68"/>
      <c r="M10" s="68"/>
      <c r="N10" s="68"/>
      <c r="O10" s="68"/>
      <c r="P10" s="68">
        <f>データ!P6</f>
        <v>65.11</v>
      </c>
      <c r="Q10" s="68"/>
      <c r="R10" s="68"/>
      <c r="S10" s="68"/>
      <c r="T10" s="68"/>
      <c r="U10" s="68"/>
      <c r="V10" s="68"/>
      <c r="W10" s="68">
        <f>データ!Q6</f>
        <v>101.37</v>
      </c>
      <c r="X10" s="68"/>
      <c r="Y10" s="68"/>
      <c r="Z10" s="68"/>
      <c r="AA10" s="68"/>
      <c r="AB10" s="68"/>
      <c r="AC10" s="68"/>
      <c r="AD10" s="69">
        <f>データ!R6</f>
        <v>0</v>
      </c>
      <c r="AE10" s="69"/>
      <c r="AF10" s="69"/>
      <c r="AG10" s="69"/>
      <c r="AH10" s="69"/>
      <c r="AI10" s="69"/>
      <c r="AJ10" s="69"/>
      <c r="AK10" s="2"/>
      <c r="AL10" s="69">
        <f>データ!V6</f>
        <v>2603553</v>
      </c>
      <c r="AM10" s="69"/>
      <c r="AN10" s="69"/>
      <c r="AO10" s="69"/>
      <c r="AP10" s="69"/>
      <c r="AQ10" s="69"/>
      <c r="AR10" s="69"/>
      <c r="AS10" s="69"/>
      <c r="AT10" s="68">
        <f>データ!W6</f>
        <v>458.58</v>
      </c>
      <c r="AU10" s="68"/>
      <c r="AV10" s="68"/>
      <c r="AW10" s="68"/>
      <c r="AX10" s="68"/>
      <c r="AY10" s="68"/>
      <c r="AZ10" s="68"/>
      <c r="BA10" s="68"/>
      <c r="BB10" s="68">
        <f>データ!X6</f>
        <v>5677.42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【101.70】</v>
      </c>
      <c r="F85" s="26" t="str">
        <f>データ!AT6</f>
        <v>【8.92】</v>
      </c>
      <c r="G85" s="26" t="str">
        <f>データ!BE6</f>
        <v>【100.43】</v>
      </c>
      <c r="H85" s="26" t="str">
        <f>データ!BP6</f>
        <v>【260.55】</v>
      </c>
      <c r="I85" s="26" t="str">
        <f>データ!CA6</f>
        <v>【0.00】</v>
      </c>
      <c r="J85" s="26" t="str">
        <f>データ!CL6</f>
        <v>【51.03】</v>
      </c>
      <c r="K85" s="26" t="str">
        <f>データ!CW6</f>
        <v>【68.03】</v>
      </c>
      <c r="L85" s="26" t="str">
        <f>データ!DH6</f>
        <v>【93.88】</v>
      </c>
      <c r="M85" s="26" t="str">
        <f>データ!DS6</f>
        <v>【31.52】</v>
      </c>
      <c r="N85" s="26" t="str">
        <f>データ!ED6</f>
        <v>【0.91】</v>
      </c>
      <c r="O85" s="26" t="str">
        <f>データ!EO6</f>
        <v>【1.84】</v>
      </c>
    </row>
  </sheetData>
  <sheetProtection algorithmName="SHA-512" hashValue="GhdK5b943UFjuUhKzxgPQhoqQ2Mws6Ot3CyVTPpFqqUhKOQME7WM6ffWIJUtnSVQ0rIzx9xOc4thihhsy8bZwg==" saltValue="eYnwhszwoRZX2JZV3c5rU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230006</v>
      </c>
      <c r="D6" s="33">
        <f t="shared" si="3"/>
        <v>46</v>
      </c>
      <c r="E6" s="33">
        <f t="shared" si="3"/>
        <v>17</v>
      </c>
      <c r="F6" s="33">
        <f t="shared" si="3"/>
        <v>3</v>
      </c>
      <c r="G6" s="33">
        <f t="shared" si="3"/>
        <v>0</v>
      </c>
      <c r="H6" s="33" t="str">
        <f t="shared" si="3"/>
        <v>愛知県</v>
      </c>
      <c r="I6" s="33" t="str">
        <f t="shared" si="3"/>
        <v>法適用</v>
      </c>
      <c r="J6" s="33" t="str">
        <f t="shared" si="3"/>
        <v>下水道事業</v>
      </c>
      <c r="K6" s="33" t="str">
        <f t="shared" si="3"/>
        <v>流域下水道</v>
      </c>
      <c r="L6" s="33" t="str">
        <f t="shared" si="3"/>
        <v>E1</v>
      </c>
      <c r="M6" s="33" t="str">
        <f t="shared" si="3"/>
        <v>非設置</v>
      </c>
      <c r="N6" s="34" t="str">
        <f t="shared" si="3"/>
        <v>-</v>
      </c>
      <c r="O6" s="34">
        <f t="shared" si="3"/>
        <v>74.67</v>
      </c>
      <c r="P6" s="34">
        <f t="shared" si="3"/>
        <v>65.11</v>
      </c>
      <c r="Q6" s="34">
        <f t="shared" si="3"/>
        <v>101.37</v>
      </c>
      <c r="R6" s="34">
        <f t="shared" si="3"/>
        <v>0</v>
      </c>
      <c r="S6" s="34">
        <f t="shared" si="3"/>
        <v>7558872</v>
      </c>
      <c r="T6" s="34">
        <f t="shared" si="3"/>
        <v>5173.07</v>
      </c>
      <c r="U6" s="34">
        <f t="shared" si="3"/>
        <v>1461.2</v>
      </c>
      <c r="V6" s="34">
        <f t="shared" si="3"/>
        <v>2603553</v>
      </c>
      <c r="W6" s="34">
        <f t="shared" si="3"/>
        <v>458.58</v>
      </c>
      <c r="X6" s="34">
        <f t="shared" si="3"/>
        <v>5677.42</v>
      </c>
      <c r="Y6" s="35" t="str">
        <f>IF(Y7="",NA(),Y7)</f>
        <v>-</v>
      </c>
      <c r="Z6" s="35" t="str">
        <f t="shared" ref="Z6:AH6" si="4">IF(Z7="",NA(),Z7)</f>
        <v>-</v>
      </c>
      <c r="AA6" s="35" t="str">
        <f t="shared" si="4"/>
        <v>-</v>
      </c>
      <c r="AB6" s="35">
        <f t="shared" si="4"/>
        <v>97.44</v>
      </c>
      <c r="AC6" s="35">
        <f t="shared" si="4"/>
        <v>100.25</v>
      </c>
      <c r="AD6" s="35" t="str">
        <f t="shared" si="4"/>
        <v>-</v>
      </c>
      <c r="AE6" s="35" t="str">
        <f t="shared" si="4"/>
        <v>-</v>
      </c>
      <c r="AF6" s="35" t="str">
        <f t="shared" si="4"/>
        <v>-</v>
      </c>
      <c r="AG6" s="35">
        <f t="shared" si="4"/>
        <v>100.49</v>
      </c>
      <c r="AH6" s="35">
        <f t="shared" si="4"/>
        <v>101.63</v>
      </c>
      <c r="AI6" s="34" t="str">
        <f>IF(AI7="","",IF(AI7="-","【-】","【"&amp;SUBSTITUTE(TEXT(AI7,"#,##0.00"),"-","△")&amp;"】"))</f>
        <v>【101.70】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7.27</v>
      </c>
      <c r="AS6" s="35">
        <f t="shared" si="5"/>
        <v>9.1</v>
      </c>
      <c r="AT6" s="34" t="str">
        <f>IF(AT7="","",IF(AT7="-","【-】","【"&amp;SUBSTITUTE(TEXT(AT7,"#,##0.00"),"-","△")&amp;"】"))</f>
        <v>【8.92】</v>
      </c>
      <c r="AU6" s="35" t="str">
        <f>IF(AU7="",NA(),AU7)</f>
        <v>-</v>
      </c>
      <c r="AV6" s="35" t="str">
        <f t="shared" ref="AV6:BD6" si="6">IF(AV7="",NA(),AV7)</f>
        <v>-</v>
      </c>
      <c r="AW6" s="35" t="str">
        <f t="shared" si="6"/>
        <v>-</v>
      </c>
      <c r="AX6" s="35">
        <f t="shared" si="6"/>
        <v>99.01</v>
      </c>
      <c r="AY6" s="35">
        <f t="shared" si="6"/>
        <v>99.32</v>
      </c>
      <c r="AZ6" s="35" t="str">
        <f t="shared" si="6"/>
        <v>-</v>
      </c>
      <c r="BA6" s="35" t="str">
        <f t="shared" si="6"/>
        <v>-</v>
      </c>
      <c r="BB6" s="35" t="str">
        <f t="shared" si="6"/>
        <v>-</v>
      </c>
      <c r="BC6" s="35">
        <f t="shared" si="6"/>
        <v>97.37</v>
      </c>
      <c r="BD6" s="35">
        <f t="shared" si="6"/>
        <v>101.14</v>
      </c>
      <c r="BE6" s="34" t="str">
        <f>IF(BE7="","",IF(BE7="-","【-】","【"&amp;SUBSTITUTE(TEXT(BE7,"#,##0.00"),"-","△")&amp;"】"))</f>
        <v>【100.43】</v>
      </c>
      <c r="BF6" s="35" t="str">
        <f>IF(BF7="",NA(),BF7)</f>
        <v>-</v>
      </c>
      <c r="BG6" s="35" t="str">
        <f t="shared" ref="BG6:BO6" si="7">IF(BG7="",NA(),BG7)</f>
        <v>-</v>
      </c>
      <c r="BH6" s="35" t="str">
        <f t="shared" si="7"/>
        <v>-</v>
      </c>
      <c r="BI6" s="35">
        <f t="shared" si="7"/>
        <v>1011.39</v>
      </c>
      <c r="BJ6" s="35">
        <f t="shared" si="7"/>
        <v>918.12</v>
      </c>
      <c r="BK6" s="35" t="str">
        <f t="shared" si="7"/>
        <v>-</v>
      </c>
      <c r="BL6" s="35" t="str">
        <f t="shared" si="7"/>
        <v>-</v>
      </c>
      <c r="BM6" s="35" t="str">
        <f t="shared" si="7"/>
        <v>-</v>
      </c>
      <c r="BN6" s="35">
        <f t="shared" si="7"/>
        <v>287.39</v>
      </c>
      <c r="BO6" s="35">
        <f t="shared" si="7"/>
        <v>255.67</v>
      </c>
      <c r="BP6" s="34" t="str">
        <f>IF(BP7="","",IF(BP7="-","【-】","【"&amp;SUBSTITUTE(TEXT(BP7,"#,##0.00"),"-","△")&amp;"】"))</f>
        <v>【260.55】</v>
      </c>
      <c r="BQ6" s="35" t="str">
        <f>IF(BQ7="",NA(),BQ7)</f>
        <v>-</v>
      </c>
      <c r="BR6" s="35" t="str">
        <f t="shared" ref="BR6:BZ6" si="8">IF(BR7="",NA(),BR7)</f>
        <v>-</v>
      </c>
      <c r="BS6" s="35" t="str">
        <f t="shared" si="8"/>
        <v>-</v>
      </c>
      <c r="BT6" s="34">
        <f t="shared" si="8"/>
        <v>0</v>
      </c>
      <c r="BU6" s="34">
        <f t="shared" si="8"/>
        <v>0</v>
      </c>
      <c r="BV6" s="35" t="str">
        <f t="shared" si="8"/>
        <v>-</v>
      </c>
      <c r="BW6" s="35" t="str">
        <f t="shared" si="8"/>
        <v>-</v>
      </c>
      <c r="BX6" s="35" t="str">
        <f t="shared" si="8"/>
        <v>-</v>
      </c>
      <c r="BY6" s="34">
        <f t="shared" si="8"/>
        <v>0</v>
      </c>
      <c r="BZ6" s="34">
        <f t="shared" si="8"/>
        <v>0</v>
      </c>
      <c r="CA6" s="34" t="str">
        <f>IF(CA7="","",IF(CA7="-","【-】","【"&amp;SUBSTITUTE(TEXT(CA7,"#,##0.00"),"-","△")&amp;"】"))</f>
        <v>【0.00】</v>
      </c>
      <c r="CB6" s="35" t="str">
        <f>IF(CB7="",NA(),CB7)</f>
        <v>-</v>
      </c>
      <c r="CC6" s="35" t="str">
        <f t="shared" ref="CC6:CK6" si="9">IF(CC7="",NA(),CC7)</f>
        <v>-</v>
      </c>
      <c r="CD6" s="35" t="str">
        <f t="shared" si="9"/>
        <v>-</v>
      </c>
      <c r="CE6" s="35">
        <f t="shared" si="9"/>
        <v>42.97</v>
      </c>
      <c r="CF6" s="35">
        <f t="shared" si="9"/>
        <v>42.6</v>
      </c>
      <c r="CG6" s="35" t="str">
        <f t="shared" si="9"/>
        <v>-</v>
      </c>
      <c r="CH6" s="35" t="str">
        <f t="shared" si="9"/>
        <v>-</v>
      </c>
      <c r="CI6" s="35" t="str">
        <f t="shared" si="9"/>
        <v>-</v>
      </c>
      <c r="CJ6" s="35">
        <f t="shared" si="9"/>
        <v>50.64</v>
      </c>
      <c r="CK6" s="35">
        <f t="shared" si="9"/>
        <v>50.67</v>
      </c>
      <c r="CL6" s="34" t="str">
        <f>IF(CL7="","",IF(CL7="-","【-】","【"&amp;SUBSTITUTE(TEXT(CL7,"#,##0.00"),"-","△")&amp;"】"))</f>
        <v>【51.03】</v>
      </c>
      <c r="CM6" s="35" t="str">
        <f>IF(CM7="",NA(),CM7)</f>
        <v>-</v>
      </c>
      <c r="CN6" s="35" t="str">
        <f t="shared" ref="CN6:CV6" si="10">IF(CN7="",NA(),CN7)</f>
        <v>-</v>
      </c>
      <c r="CO6" s="35" t="str">
        <f t="shared" si="10"/>
        <v>-</v>
      </c>
      <c r="CP6" s="35">
        <f t="shared" si="10"/>
        <v>78.89</v>
      </c>
      <c r="CQ6" s="35">
        <f t="shared" si="10"/>
        <v>77.2</v>
      </c>
      <c r="CR6" s="35" t="str">
        <f t="shared" si="10"/>
        <v>-</v>
      </c>
      <c r="CS6" s="35" t="str">
        <f t="shared" si="10"/>
        <v>-</v>
      </c>
      <c r="CT6" s="35" t="str">
        <f t="shared" si="10"/>
        <v>-</v>
      </c>
      <c r="CU6" s="35">
        <f t="shared" si="10"/>
        <v>67.209999999999994</v>
      </c>
      <c r="CV6" s="35">
        <f t="shared" si="10"/>
        <v>68.2</v>
      </c>
      <c r="CW6" s="34" t="str">
        <f>IF(CW7="","",IF(CW7="-","【-】","【"&amp;SUBSTITUTE(TEXT(CW7,"#,##0.00"),"-","△")&amp;"】"))</f>
        <v>【68.03】</v>
      </c>
      <c r="CX6" s="35" t="str">
        <f>IF(CX7="",NA(),CX7)</f>
        <v>-</v>
      </c>
      <c r="CY6" s="35" t="str">
        <f t="shared" ref="CY6:DG6" si="11">IF(CY7="",NA(),CY7)</f>
        <v>-</v>
      </c>
      <c r="CZ6" s="35" t="str">
        <f t="shared" si="11"/>
        <v>-</v>
      </c>
      <c r="DA6" s="35">
        <f t="shared" si="11"/>
        <v>86.57</v>
      </c>
      <c r="DB6" s="35">
        <f t="shared" si="11"/>
        <v>86.92</v>
      </c>
      <c r="DC6" s="35" t="str">
        <f t="shared" si="11"/>
        <v>-</v>
      </c>
      <c r="DD6" s="35" t="str">
        <f t="shared" si="11"/>
        <v>-</v>
      </c>
      <c r="DE6" s="35" t="str">
        <f t="shared" si="11"/>
        <v>-</v>
      </c>
      <c r="DF6" s="35">
        <f t="shared" si="11"/>
        <v>93.21</v>
      </c>
      <c r="DG6" s="35">
        <f t="shared" si="11"/>
        <v>94.01</v>
      </c>
      <c r="DH6" s="34" t="str">
        <f>IF(DH7="","",IF(DH7="-","【-】","【"&amp;SUBSTITUTE(TEXT(DH7,"#,##0.00"),"-","△")&amp;"】"))</f>
        <v>【93.88】</v>
      </c>
      <c r="DI6" s="35" t="str">
        <f>IF(DI7="",NA(),DI7)</f>
        <v>-</v>
      </c>
      <c r="DJ6" s="35" t="str">
        <f t="shared" ref="DJ6:DR6" si="12">IF(DJ7="",NA(),DJ7)</f>
        <v>-</v>
      </c>
      <c r="DK6" s="35" t="str">
        <f t="shared" si="12"/>
        <v>-</v>
      </c>
      <c r="DL6" s="35">
        <f t="shared" si="12"/>
        <v>4.05</v>
      </c>
      <c r="DM6" s="35">
        <f t="shared" si="12"/>
        <v>7.72</v>
      </c>
      <c r="DN6" s="35" t="str">
        <f t="shared" si="12"/>
        <v>-</v>
      </c>
      <c r="DO6" s="35" t="str">
        <f t="shared" si="12"/>
        <v>-</v>
      </c>
      <c r="DP6" s="35" t="str">
        <f t="shared" si="12"/>
        <v>-</v>
      </c>
      <c r="DQ6" s="35">
        <f t="shared" si="12"/>
        <v>39.35</v>
      </c>
      <c r="DR6" s="35">
        <f t="shared" si="12"/>
        <v>31.96</v>
      </c>
      <c r="DS6" s="34" t="str">
        <f>IF(DS7="","",IF(DS7="-","【-】","【"&amp;SUBSTITUTE(TEXT(DS7,"#,##0.00"),"-","△")&amp;"】"))</f>
        <v>【31.52】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1.17</v>
      </c>
      <c r="EC6" s="35">
        <f t="shared" si="13"/>
        <v>0.93</v>
      </c>
      <c r="ED6" s="34" t="str">
        <f>IF(ED7="","",IF(ED7="-","【-】","【"&amp;SUBSTITUTE(TEXT(ED7,"#,##0.00"),"-","△")&amp;"】"))</f>
        <v>【0.91】</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7.0000000000000007E-2</v>
      </c>
      <c r="EN6" s="35">
        <f t="shared" si="14"/>
        <v>1.87</v>
      </c>
      <c r="EO6" s="34" t="str">
        <f>IF(EO7="","",IF(EO7="-","【-】","【"&amp;SUBSTITUTE(TEXT(EO7,"#,##0.00"),"-","△")&amp;"】"))</f>
        <v>【1.84】</v>
      </c>
    </row>
    <row r="7" spans="1:148" s="36" customFormat="1" x14ac:dyDescent="0.15">
      <c r="A7" s="28"/>
      <c r="B7" s="37">
        <v>2020</v>
      </c>
      <c r="C7" s="37">
        <v>230006</v>
      </c>
      <c r="D7" s="37">
        <v>46</v>
      </c>
      <c r="E7" s="37">
        <v>17</v>
      </c>
      <c r="F7" s="37">
        <v>3</v>
      </c>
      <c r="G7" s="37">
        <v>0</v>
      </c>
      <c r="H7" s="37" t="s">
        <v>96</v>
      </c>
      <c r="I7" s="37" t="s">
        <v>97</v>
      </c>
      <c r="J7" s="37" t="s">
        <v>98</v>
      </c>
      <c r="K7" s="37" t="s">
        <v>99</v>
      </c>
      <c r="L7" s="37" t="s">
        <v>100</v>
      </c>
      <c r="M7" s="37" t="s">
        <v>101</v>
      </c>
      <c r="N7" s="38" t="s">
        <v>102</v>
      </c>
      <c r="O7" s="38">
        <v>74.67</v>
      </c>
      <c r="P7" s="38">
        <v>65.11</v>
      </c>
      <c r="Q7" s="38">
        <v>101.37</v>
      </c>
      <c r="R7" s="38">
        <v>0</v>
      </c>
      <c r="S7" s="38">
        <v>7558872</v>
      </c>
      <c r="T7" s="38">
        <v>5173.07</v>
      </c>
      <c r="U7" s="38">
        <v>1461.2</v>
      </c>
      <c r="V7" s="38">
        <v>2603553</v>
      </c>
      <c r="W7" s="38">
        <v>458.58</v>
      </c>
      <c r="X7" s="38">
        <v>5677.42</v>
      </c>
      <c r="Y7" s="38" t="s">
        <v>102</v>
      </c>
      <c r="Z7" s="38" t="s">
        <v>102</v>
      </c>
      <c r="AA7" s="38" t="s">
        <v>102</v>
      </c>
      <c r="AB7" s="38">
        <v>97.44</v>
      </c>
      <c r="AC7" s="38">
        <v>100.25</v>
      </c>
      <c r="AD7" s="38" t="s">
        <v>102</v>
      </c>
      <c r="AE7" s="38" t="s">
        <v>102</v>
      </c>
      <c r="AF7" s="38" t="s">
        <v>102</v>
      </c>
      <c r="AG7" s="38">
        <v>100.49</v>
      </c>
      <c r="AH7" s="38">
        <v>101.63</v>
      </c>
      <c r="AI7" s="38">
        <v>101.7</v>
      </c>
      <c r="AJ7" s="38" t="s">
        <v>102</v>
      </c>
      <c r="AK7" s="38" t="s">
        <v>102</v>
      </c>
      <c r="AL7" s="38" t="s">
        <v>102</v>
      </c>
      <c r="AM7" s="38">
        <v>0</v>
      </c>
      <c r="AN7" s="38">
        <v>0</v>
      </c>
      <c r="AO7" s="38" t="s">
        <v>102</v>
      </c>
      <c r="AP7" s="38" t="s">
        <v>102</v>
      </c>
      <c r="AQ7" s="38" t="s">
        <v>102</v>
      </c>
      <c r="AR7" s="38">
        <v>7.27</v>
      </c>
      <c r="AS7" s="38">
        <v>9.1</v>
      </c>
      <c r="AT7" s="38">
        <v>8.92</v>
      </c>
      <c r="AU7" s="38" t="s">
        <v>102</v>
      </c>
      <c r="AV7" s="38" t="s">
        <v>102</v>
      </c>
      <c r="AW7" s="38" t="s">
        <v>102</v>
      </c>
      <c r="AX7" s="38">
        <v>99.01</v>
      </c>
      <c r="AY7" s="38">
        <v>99.32</v>
      </c>
      <c r="AZ7" s="38" t="s">
        <v>102</v>
      </c>
      <c r="BA7" s="38" t="s">
        <v>102</v>
      </c>
      <c r="BB7" s="38" t="s">
        <v>102</v>
      </c>
      <c r="BC7" s="38">
        <v>97.37</v>
      </c>
      <c r="BD7" s="38">
        <v>101.14</v>
      </c>
      <c r="BE7" s="38">
        <v>100.43</v>
      </c>
      <c r="BF7" s="38" t="s">
        <v>102</v>
      </c>
      <c r="BG7" s="38" t="s">
        <v>102</v>
      </c>
      <c r="BH7" s="38" t="s">
        <v>102</v>
      </c>
      <c r="BI7" s="38">
        <v>1011.39</v>
      </c>
      <c r="BJ7" s="38">
        <v>918.12</v>
      </c>
      <c r="BK7" s="38" t="s">
        <v>102</v>
      </c>
      <c r="BL7" s="38" t="s">
        <v>102</v>
      </c>
      <c r="BM7" s="38" t="s">
        <v>102</v>
      </c>
      <c r="BN7" s="38">
        <v>287.39</v>
      </c>
      <c r="BO7" s="38">
        <v>255.67</v>
      </c>
      <c r="BP7" s="38">
        <v>260.55</v>
      </c>
      <c r="BQ7" s="38" t="s">
        <v>102</v>
      </c>
      <c r="BR7" s="38" t="s">
        <v>102</v>
      </c>
      <c r="BS7" s="38" t="s">
        <v>102</v>
      </c>
      <c r="BT7" s="38">
        <v>0</v>
      </c>
      <c r="BU7" s="38">
        <v>0</v>
      </c>
      <c r="BV7" s="38" t="s">
        <v>102</v>
      </c>
      <c r="BW7" s="38" t="s">
        <v>102</v>
      </c>
      <c r="BX7" s="38" t="s">
        <v>102</v>
      </c>
      <c r="BY7" s="38">
        <v>0</v>
      </c>
      <c r="BZ7" s="38">
        <v>0</v>
      </c>
      <c r="CA7" s="38">
        <v>0</v>
      </c>
      <c r="CB7" s="38" t="s">
        <v>102</v>
      </c>
      <c r="CC7" s="38" t="s">
        <v>102</v>
      </c>
      <c r="CD7" s="38" t="s">
        <v>102</v>
      </c>
      <c r="CE7" s="38">
        <v>42.97</v>
      </c>
      <c r="CF7" s="38">
        <v>42.6</v>
      </c>
      <c r="CG7" s="38" t="s">
        <v>102</v>
      </c>
      <c r="CH7" s="38" t="s">
        <v>102</v>
      </c>
      <c r="CI7" s="38" t="s">
        <v>102</v>
      </c>
      <c r="CJ7" s="38">
        <v>50.64</v>
      </c>
      <c r="CK7" s="38">
        <v>50.67</v>
      </c>
      <c r="CL7" s="38">
        <v>51.03</v>
      </c>
      <c r="CM7" s="38" t="s">
        <v>102</v>
      </c>
      <c r="CN7" s="38" t="s">
        <v>102</v>
      </c>
      <c r="CO7" s="38" t="s">
        <v>102</v>
      </c>
      <c r="CP7" s="38">
        <v>78.89</v>
      </c>
      <c r="CQ7" s="38">
        <v>77.2</v>
      </c>
      <c r="CR7" s="38" t="s">
        <v>102</v>
      </c>
      <c r="CS7" s="38" t="s">
        <v>102</v>
      </c>
      <c r="CT7" s="38" t="s">
        <v>102</v>
      </c>
      <c r="CU7" s="38">
        <v>67.209999999999994</v>
      </c>
      <c r="CV7" s="38">
        <v>68.2</v>
      </c>
      <c r="CW7" s="38">
        <v>68.03</v>
      </c>
      <c r="CX7" s="38" t="s">
        <v>102</v>
      </c>
      <c r="CY7" s="38" t="s">
        <v>102</v>
      </c>
      <c r="CZ7" s="38" t="s">
        <v>102</v>
      </c>
      <c r="DA7" s="38">
        <v>86.57</v>
      </c>
      <c r="DB7" s="38">
        <v>86.92</v>
      </c>
      <c r="DC7" s="38" t="s">
        <v>102</v>
      </c>
      <c r="DD7" s="38" t="s">
        <v>102</v>
      </c>
      <c r="DE7" s="38" t="s">
        <v>102</v>
      </c>
      <c r="DF7" s="38">
        <v>93.21</v>
      </c>
      <c r="DG7" s="38">
        <v>94.01</v>
      </c>
      <c r="DH7" s="38">
        <v>93.88</v>
      </c>
      <c r="DI7" s="38" t="s">
        <v>102</v>
      </c>
      <c r="DJ7" s="38" t="s">
        <v>102</v>
      </c>
      <c r="DK7" s="38" t="s">
        <v>102</v>
      </c>
      <c r="DL7" s="38">
        <v>4.05</v>
      </c>
      <c r="DM7" s="38">
        <v>7.72</v>
      </c>
      <c r="DN7" s="38" t="s">
        <v>102</v>
      </c>
      <c r="DO7" s="38" t="s">
        <v>102</v>
      </c>
      <c r="DP7" s="38" t="s">
        <v>102</v>
      </c>
      <c r="DQ7" s="38">
        <v>39.35</v>
      </c>
      <c r="DR7" s="38">
        <v>31.96</v>
      </c>
      <c r="DS7" s="38">
        <v>31.52</v>
      </c>
      <c r="DT7" s="38" t="s">
        <v>102</v>
      </c>
      <c r="DU7" s="38" t="s">
        <v>102</v>
      </c>
      <c r="DV7" s="38" t="s">
        <v>102</v>
      </c>
      <c r="DW7" s="38">
        <v>0</v>
      </c>
      <c r="DX7" s="38">
        <v>0</v>
      </c>
      <c r="DY7" s="38" t="s">
        <v>102</v>
      </c>
      <c r="DZ7" s="38" t="s">
        <v>102</v>
      </c>
      <c r="EA7" s="38" t="s">
        <v>102</v>
      </c>
      <c r="EB7" s="38">
        <v>1.17</v>
      </c>
      <c r="EC7" s="38">
        <v>0.93</v>
      </c>
      <c r="ED7" s="38">
        <v>0.91</v>
      </c>
      <c r="EE7" s="38" t="s">
        <v>102</v>
      </c>
      <c r="EF7" s="38" t="s">
        <v>102</v>
      </c>
      <c r="EG7" s="38" t="s">
        <v>102</v>
      </c>
      <c r="EH7" s="38">
        <v>0</v>
      </c>
      <c r="EI7" s="38">
        <v>0</v>
      </c>
      <c r="EJ7" s="38" t="s">
        <v>102</v>
      </c>
      <c r="EK7" s="38" t="s">
        <v>102</v>
      </c>
      <c r="EL7" s="38" t="s">
        <v>102</v>
      </c>
      <c r="EM7" s="38">
        <v>7.0000000000000007E-2</v>
      </c>
      <c r="EN7" s="38">
        <v>1.87</v>
      </c>
      <c r="EO7" s="38">
        <v>1.84</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2022-01-21T08:51:54Z</cp:lastPrinted>
  <dcterms:created xsi:type="dcterms:W3CDTF">2021-12-03T07:20:48Z</dcterms:created>
  <dcterms:modified xsi:type="dcterms:W3CDTF">2022-01-21T08:51:58Z</dcterms:modified>
  <cp:category/>
</cp:coreProperties>
</file>