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01_本庁\13_水道事業課\81_調査依頼\R03\81_【総務省】水道_公営企業に係る経営比較分析表(令和2年度決算)の分析等について\02_回答\"/>
    </mc:Choice>
  </mc:AlternateContent>
  <workbookProtection workbookAlgorithmName="SHA-512" workbookHashValue="DALZQWL+4XKR3b3vEL/AgXo8GOZrRiwSgyGS66/0bSh9JrM1mQiDsFy/VuN9mPdwXIl8aIv++GyZLUzENW59PQ==" workbookSaltValue="O85hvk6icb29KQio9zSPUg==" workbookSpinCount="100000" lockStructure="1"/>
  <bookViews>
    <workbookView xWindow="0" yWindow="0" windowWidth="28800" windowHeight="123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<sst xmlns="http://schemas.openxmlformats.org/spreadsheetml/2006/main" count="228" uniqueCount="115">
  <si>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</si>
  <si>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</si>
  <si>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</si>
  <si>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</si>
  <si>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</si>
  <si>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</si>
  <si>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</si>
  <si>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</si>
  <si>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</si>
  <si>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</si>
  <si>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</si>
  <si>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</si>
  <si>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</si>
  <si>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</si>
  <si>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</si>
  <si>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</si>
  <si>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</si>
  <si>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</si>
  <si>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</si>
  <si>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</si>
  <si>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</si>
  <si>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</si>
  <si>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</si>
  <si>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</si>
  <si>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</si>
  <si>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</si>
  <si>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</si>
  <si>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</si>
  <si>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</si>
  <si>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</si>
  <si>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</si>
  <si>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</si>
  <si>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</si>
  <si>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</si>
  <si>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</si>
  <si>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</si>
  <si>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</si>
  <si>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</si>
  <si>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</si>
  <si>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</si>
  <si>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</si>
  <si>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</si>
  <si>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</si>
  <si>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</si>
  <si>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</si>
  <si>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</si>
  <si>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</si>
  <si>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</si>
  <si>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</si>
  <si>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</si>
  <si>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</si>
  <si>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</si>
  <si>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</si>
  <si>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</si>
  <si>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</si>
  <si>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</si>
  <si>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</si>
  <si>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</si>
  <si>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</si>
  <si>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</si>
  <si>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</si>
  <si>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</si>
  <si>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</si>
  <si>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</si>
  <si>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</si>
  <si>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</si>
  <si>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</si>
  <si>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</si>
  <si>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</si>
  <si>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</si>
  <si>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</si>
  <si>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</si>
  <si>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</si>
  <si>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</si>
  <si>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</si>
  <si>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</si>
  <si>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</si>
  <si>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</si>
  <si>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</si>
  <si>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</si>
  <si>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</si>
  <si>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</si>
  <si>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</si>
  <si>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</si>
  <si>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</si>
  <si>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</si>
  <si>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</si>
  <si>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</si>
  <si>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</si>
  <si>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</si>
  <si>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</si>
  <si>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</si>
  <si>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</si>
  <si>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</si>
  <si>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</si>
  <si>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</si>
  <si>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</si>
  <si>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</si>
  <si>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</si>
  <si>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</si>
  <si>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</si>
  <si>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</si>
  <si>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</si>
  <si>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</si>
  <si>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</si>
  <si>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</si>
  <si>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</si>
  <si>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</si>
  <si>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</si>
  <si>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</si>
  <si>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</si>
  <si>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</si>
  <si>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については、耐用年数を経過した電気・機械設備の更新工事を計画的に実施しており、また供用開始後10数年しか経過していない施設もあるため、類似団体の平均よりも低くなっているが、土木施設の老朽化は進んでおり、上昇傾向にある。
　②管路経年化率については、平成29年度から耐震化対策として、耐震管への布設替工事を計画的に実施しているため、類似団体の平均よりも低くなっており、20%程度で推移している。
　また、③管路更新率についても、上記耐震化対策により、平成30年度以降は類似団体の平均よりも高くなっている。</t>
    <phoneticPr fontId="4"/>
  </si>
  <si>
    <t>　経営の健全性については、①経常収支比率及び⑤料金回収率は類似団体の平均を下回っているものの、ともに100％を超えていることから、収益性は確保されている。
　②累積欠損金比率については、累積欠損金が発生しておらず、経営の健全性は確保されている。また、④企業債残高対給水収益比率については、企業債残高が内部留保資金の活用による新規企業債の発行抑制等により減少しているため、類似団体の平均を下回っている。
　③流動比率については、100％を大きく超えており、かつ、現金預金の比率が高いため、短期債務に対する支払能力も良好である。
　効率性については、⑦施設利用率が約49％と類似団体の平均より低くなっているが、需要が多い春季から夏季においては70％弱で推移する施設がある。施設の故障により設備の能力が低下しても30％の余裕があることは、「安全・安定」供給に必要な施設規模となっている。また、⑧有収率は、類似団体の平均より若干低い数値で推移しているが、十分に高い数値であり、施設の稼働が収益に繋がっていると考えられる。
　なお、⑥給水原価が類似団体の平均より高くなっているのは、他県に比べて用水供給地域が広範囲かつ水源から遠く、地形的にも起伏があるため施設整備費が割高となることや、施設利用率が低いためである。</t>
    <rPh sb="423" eb="425">
      <t>ジュウブン</t>
    </rPh>
    <rPh sb="426" eb="427">
      <t>タカ</t>
    </rPh>
    <rPh sb="428" eb="430">
      <t>スウチ</t>
    </rPh>
    <phoneticPr fontId="4"/>
  </si>
  <si>
    <t>上記動向をもとに総合的に判断すると、経常収支比率や料金回収率は低いものの、今後も概ね現行の状態が維持できると考えられ、経営に大きな影響を与える要因は認められないため、安定した経営が継続できると考えられる。
　引き続き、内部留保資金の活用による新規企業債の発行抑制に努める等、後年度における利息負担の軽減に取り組むとともに、電気機械設備改良の際には高効率のものに更新するなど、費用の削減に努めていく必要がある。
  あわせて、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rPh sb="18" eb="22">
      <t>ケイジョウシュウシ</t>
    </rPh>
    <rPh sb="22" eb="24">
      <t>ヒリツ</t>
    </rPh>
    <rPh sb="25" eb="27">
      <t>リョウキン</t>
    </rPh>
    <rPh sb="27" eb="30">
      <t>カイシュウリツ</t>
    </rPh>
    <rPh sb="31" eb="32">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</si>
</sst>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0.57999999999999996</c:v>
                </c:pt>
                <c:pt idx="3" formatCode="#,##0.00;&quot;△&quot;#,##0.00;&quot;-&quot;">
                  <c:v>0.94</c:v>
                </c:pt>
                <c:pt idx="4" formatCode="#,##0.00;&quot;△&quot;#,##0.00;&quot;-&quot;">
                  <c:v>0.95</c:v>
                </c:pt>
              </c:numCache>
            </c:numRef>
          </c:val>
          <c:extLst>
            <c:ext xmlns:c16="http://schemas.microsoft.com/office/drawing/2014/chart" uri="{C3380CC4-5D6E-409C-BE32-E72D297353CC}">
              <c16:uniqueId val="{00000000-5830-4E18-870B-132D72D44C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5830-4E18-870B-132D72D44C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46.95</c:v>
                </c:pt>
                <c:pt idx="1">
                  <c:v>48.46</c:v>
                </c:pt>
                <c:pt idx="2">
                  <c:v>47.58</c:v>
                </c:pt>
                <c:pt idx="3">
                  <c:v>48.71</c:v>
                </c:pt>
                <c:pt idx="4">
                  <c:v>48.86</c:v>
                </c:pt>
              </c:numCache>
            </c:numRef>
          </c:val>
          <c:extLst>
            <c:ext xmlns:c16="http://schemas.microsoft.com/office/drawing/2014/chart" uri="{C3380CC4-5D6E-409C-BE32-E72D297353CC}">
              <c16:uniqueId val="{00000000-59F8-422B-B549-3C74F06D51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59F8-422B-B549-3C74F06D51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98.04</c:v>
                </c:pt>
                <c:pt idx="1">
                  <c:v>98.15</c:v>
                </c:pt>
                <c:pt idx="2">
                  <c:v>98.85</c:v>
                </c:pt>
                <c:pt idx="3">
                  <c:v>100</c:v>
                </c:pt>
                <c:pt idx="4">
                  <c:v>99.1</c:v>
                </c:pt>
              </c:numCache>
            </c:numRef>
          </c:val>
          <c:extLst>
            <c:ext xmlns:c16="http://schemas.microsoft.com/office/drawing/2014/chart" uri="{C3380CC4-5D6E-409C-BE32-E72D297353CC}">
              <c16:uniqueId val="{00000000-28AD-45C6-BBCB-E33F64B119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28AD-45C6-BBCB-E33F64B119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103.93</c:v>
                </c:pt>
                <c:pt idx="1">
                  <c:v>104.67</c:v>
                </c:pt>
                <c:pt idx="2">
                  <c:v>103.95</c:v>
                </c:pt>
                <c:pt idx="3">
                  <c:v>101.93</c:v>
                </c:pt>
                <c:pt idx="4">
                  <c:v>104.24</c:v>
                </c:pt>
              </c:numCache>
            </c:numRef>
          </c:val>
          <c:extLst>
            <c:ext xmlns:c16="http://schemas.microsoft.com/office/drawing/2014/chart" uri="{C3380CC4-5D6E-409C-BE32-E72D297353CC}">
              <c16:uniqueId val="{00000000-27B7-4405-B6AA-8212F5B16E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27B7-4405-B6AA-8212F5B16E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51.97</c:v>
                </c:pt>
                <c:pt idx="1">
                  <c:v>53.47</c:v>
                </c:pt>
                <c:pt idx="2">
                  <c:v>53.49</c:v>
                </c:pt>
                <c:pt idx="3">
                  <c:v>54.62</c:v>
                </c:pt>
                <c:pt idx="4">
                  <c:v>55.86</c:v>
                </c:pt>
              </c:numCache>
            </c:numRef>
          </c:val>
          <c:extLst>
            <c:ext xmlns:c16="http://schemas.microsoft.com/office/drawing/2014/chart" uri="{C3380CC4-5D6E-409C-BE32-E72D297353CC}">
              <c16:uniqueId val="{00000000-495E-4561-9D36-3F4A978278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495E-4561-9D36-3F4A978278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17.21</c:v>
                </c:pt>
                <c:pt idx="1">
                  <c:v>20</c:v>
                </c:pt>
                <c:pt idx="2">
                  <c:v>20.7</c:v>
                </c:pt>
                <c:pt idx="3">
                  <c:v>20.74</c:v>
                </c:pt>
                <c:pt idx="4">
                  <c:v>21.29</c:v>
                </c:pt>
              </c:numCache>
            </c:numRef>
          </c:val>
          <c:extLst>
            <c:ext xmlns:c16="http://schemas.microsoft.com/office/drawing/2014/chart" uri="{C3380CC4-5D6E-409C-BE32-E72D297353CC}">
              <c16:uniqueId val="{00000000-B701-4F58-A75E-F0001F1FF3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B701-4F58-A75E-F0001F1FF3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1E-4944-AD09-DC2A54E3E5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451E-4944-AD09-DC2A54E3E5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360.44</c:v>
                </c:pt>
                <c:pt idx="1">
                  <c:v>373.73</c:v>
                </c:pt>
                <c:pt idx="2">
                  <c:v>378.79</c:v>
                </c:pt>
                <c:pt idx="3">
                  <c:v>438.96</c:v>
                </c:pt>
                <c:pt idx="4">
                  <c:v>497.28</c:v>
                </c:pt>
              </c:numCache>
            </c:numRef>
          </c:val>
          <c:extLst>
            <c:ext xmlns:c16="http://schemas.microsoft.com/office/drawing/2014/chart" uri="{C3380CC4-5D6E-409C-BE32-E72D297353CC}">
              <c16:uniqueId val="{00000000-906F-4544-BD7E-AF9E6E0797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906F-4544-BD7E-AF9E6E0797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278.33</c:v>
                </c:pt>
                <c:pt idx="1">
                  <c:v>238.12</c:v>
                </c:pt>
                <c:pt idx="2">
                  <c:v>209.64</c:v>
                </c:pt>
                <c:pt idx="3">
                  <c:v>179.5</c:v>
                </c:pt>
                <c:pt idx="4">
                  <c:v>157.66999999999999</c:v>
                </c:pt>
              </c:numCache>
            </c:numRef>
          </c:val>
          <c:extLst>
            <c:ext xmlns:c16="http://schemas.microsoft.com/office/drawing/2014/chart" uri="{C3380CC4-5D6E-409C-BE32-E72D297353CC}">
              <c16:uniqueId val="{00000000-95E2-4106-9D07-9D0362C0BF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95E2-4106-9D07-9D0362C0BF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103.04</c:v>
                </c:pt>
                <c:pt idx="1">
                  <c:v>104.17</c:v>
                </c:pt>
                <c:pt idx="2">
                  <c:v>103.47</c:v>
                </c:pt>
                <c:pt idx="3">
                  <c:v>101.3</c:v>
                </c:pt>
                <c:pt idx="4">
                  <c:v>103.9</c:v>
                </c:pt>
              </c:numCache>
            </c:numRef>
          </c:val>
          <c:extLst>
            <c:ext xmlns:c16="http://schemas.microsoft.com/office/drawing/2014/chart" uri="{C3380CC4-5D6E-409C-BE32-E72D297353CC}">
              <c16:uniqueId val="{00000000-49FF-4497-9565-DFAF7718D9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49FF-4497-9565-DFAF7718D9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107.71</c:v>
                </c:pt>
                <c:pt idx="1">
                  <c:v>104.31</c:v>
                </c:pt>
                <c:pt idx="2">
                  <c:v>105.77</c:v>
                </c:pt>
                <c:pt idx="3">
                  <c:v>105.54</c:v>
                </c:pt>
                <c:pt idx="4">
                  <c:v>102.87</c:v>
                </c:pt>
              </c:numCache>
            </c:numRef>
          </c:val>
          <c:extLst>
            <c:ext xmlns:c16="http://schemas.microsoft.com/office/drawing/2014/chart" uri="{C3380CC4-5D6E-409C-BE32-E72D297353CC}">
              <c16:uniqueId val="{00000000-9BB0-45D1-A68F-AA11532FD0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9BB0-45D1-A68F-AA11532FD0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0" zoomScaleNormal="100" workbookViewId="0">
      <selection activeCell="CG70" sqref="CG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f>データ!$R$6</f>
        <v>1800756</v>
      </c>
      <c r="AM8" s="71"/>
      <c r="AN8" s="71"/>
      <c r="AO8" s="71"/>
      <c r="AP8" s="71"/>
      <c r="AQ8" s="71"/>
      <c r="AR8" s="71"/>
      <c r="AS8" s="71"/>
      <c r="AT8" s="67">
        <f>データ!$S$6</f>
        <v>5774.49</v>
      </c>
      <c r="AU8" s="68"/>
      <c r="AV8" s="68"/>
      <c r="AW8" s="68"/>
      <c r="AX8" s="68"/>
      <c r="AY8" s="68"/>
      <c r="AZ8" s="68"/>
      <c r="BA8" s="68"/>
      <c r="BB8" s="70">
        <f>データ!$T$6</f>
        <v>311.85000000000002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86.09</v>
      </c>
      <c r="J10" s="68"/>
      <c r="K10" s="68"/>
      <c r="L10" s="68"/>
      <c r="M10" s="68"/>
      <c r="N10" s="68"/>
      <c r="O10" s="69"/>
      <c r="P10" s="70">
        <f>データ!$P$6</f>
        <v>99.52</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1471327</v>
      </c>
      <c r="AM10" s="71"/>
      <c r="AN10" s="71"/>
      <c r="AO10" s="71"/>
      <c r="AP10" s="71"/>
      <c r="AQ10" s="71"/>
      <c r="AR10" s="71"/>
      <c r="AS10" s="71"/>
      <c r="AT10" s="67">
        <f>データ!$V$6</f>
        <v>1717.62</v>
      </c>
      <c r="AU10" s="68"/>
      <c r="AV10" s="68"/>
      <c r="AW10" s="68"/>
      <c r="AX10" s="68"/>
      <c r="AY10" s="68"/>
      <c r="AZ10" s="68"/>
      <c r="BA10" s="68"/>
      <c r="BB10" s="70">
        <f>データ!$W$6</f>
        <v>856.61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7T1Y32oRLvTTAWEI+/7JimGueC+7yfzvFFrYSwYWO2tkVi4GIPDeLkzx+X193kA2f9RJJX01Ehdru/OHN3hhhw==" saltValue="uDbPVPk20ZsnJD+E0vY6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240001</v>
      </c>
      <c r="D6" s="34">
        <f t="shared" si="3"/>
        <v>46</v>
      </c>
      <c r="E6" s="34">
        <f t="shared" si="3"/>
        <v>1</v>
      </c>
      <c r="F6" s="34">
        <f t="shared" si="3"/>
        <v>0</v>
      </c>
      <c r="G6" s="34">
        <f t="shared" si="3"/>
        <v>2</v>
      </c>
      <c r="H6" s="34" t="str">
        <f t="shared" si="3"/>
        <v>三重県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86.09</v>
      </c>
      <c r="P6" s="35">
        <f t="shared" si="3"/>
        <v>99.52</v>
      </c>
      <c r="Q6" s="35">
        <f t="shared" si="3"/>
        <v>0</v>
      </c>
      <c r="R6" s="35">
        <f t="shared" si="3"/>
        <v>1800756</v>
      </c>
      <c r="S6" s="35">
        <f t="shared" si="3"/>
        <v>5774.49</v>
      </c>
      <c r="T6" s="35">
        <f t="shared" si="3"/>
        <v>311.85000000000002</v>
      </c>
      <c r="U6" s="35">
        <f t="shared" si="3"/>
        <v>1471327</v>
      </c>
      <c r="V6" s="35">
        <f t="shared" si="3"/>
        <v>1717.62</v>
      </c>
      <c r="W6" s="35">
        <f t="shared" si="3"/>
        <v>856.61</v>
      </c>
      <c r="X6" s="36">
        <f>IF(X7="",NA(),X7)</f>
        <v>103.93</v>
      </c>
      <c r="Y6" s="36">
        <f t="shared" ref="Y6:AG6" si="4">IF(Y7="",NA(),Y7)</f>
        <v>104.67</v>
      </c>
      <c r="Z6" s="36">
        <f t="shared" si="4"/>
        <v>103.95</v>
      </c>
      <c r="AA6" s="36">
        <f t="shared" si="4"/>
        <v>101.93</v>
      </c>
      <c r="AB6" s="36">
        <f t="shared" si="4"/>
        <v>104.24</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360.44</v>
      </c>
      <c r="AU6" s="36">
        <f t="shared" ref="AU6:BC6" si="6">IF(AU7="",NA(),AU7)</f>
        <v>373.73</v>
      </c>
      <c r="AV6" s="36">
        <f t="shared" si="6"/>
        <v>378.79</v>
      </c>
      <c r="AW6" s="36">
        <f t="shared" si="6"/>
        <v>438.96</v>
      </c>
      <c r="AX6" s="36">
        <f t="shared" si="6"/>
        <v>497.28</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278.33</v>
      </c>
      <c r="BF6" s="36">
        <f t="shared" ref="BF6:BN6" si="7">IF(BF7="",NA(),BF7)</f>
        <v>238.12</v>
      </c>
      <c r="BG6" s="36">
        <f t="shared" si="7"/>
        <v>209.64</v>
      </c>
      <c r="BH6" s="36">
        <f t="shared" si="7"/>
        <v>179.5</v>
      </c>
      <c r="BI6" s="36">
        <f t="shared" si="7"/>
        <v>157.66999999999999</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103.04</v>
      </c>
      <c r="BQ6" s="36">
        <f t="shared" ref="BQ6:BY6" si="8">IF(BQ7="",NA(),BQ7)</f>
        <v>104.17</v>
      </c>
      <c r="BR6" s="36">
        <f t="shared" si="8"/>
        <v>103.47</v>
      </c>
      <c r="BS6" s="36">
        <f t="shared" si="8"/>
        <v>101.3</v>
      </c>
      <c r="BT6" s="36">
        <f t="shared" si="8"/>
        <v>103.9</v>
      </c>
      <c r="BU6" s="36">
        <f t="shared" si="8"/>
        <v>113.88</v>
      </c>
      <c r="BV6" s="36">
        <f t="shared" si="8"/>
        <v>114.14</v>
      </c>
      <c r="BW6" s="36">
        <f t="shared" si="8"/>
        <v>112.83</v>
      </c>
      <c r="BX6" s="36">
        <f t="shared" si="8"/>
        <v>112.84</v>
      </c>
      <c r="BY6" s="36">
        <f t="shared" si="8"/>
        <v>110.77</v>
      </c>
      <c r="BZ6" s="35" t="str">
        <f>IF(BZ7="","",IF(BZ7="-","【-】","【"&amp;SUBSTITUTE(TEXT(BZ7,"#,##0.00"),"-","△")&amp;"】"))</f>
        <v>【110.77】</v>
      </c>
      <c r="CA6" s="36">
        <f>IF(CA7="",NA(),CA7)</f>
        <v>107.71</v>
      </c>
      <c r="CB6" s="36">
        <f t="shared" ref="CB6:CJ6" si="9">IF(CB7="",NA(),CB7)</f>
        <v>104.31</v>
      </c>
      <c r="CC6" s="36">
        <f t="shared" si="9"/>
        <v>105.77</v>
      </c>
      <c r="CD6" s="36">
        <f t="shared" si="9"/>
        <v>105.54</v>
      </c>
      <c r="CE6" s="36">
        <f t="shared" si="9"/>
        <v>102.87</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46.95</v>
      </c>
      <c r="CM6" s="36">
        <f t="shared" ref="CM6:CU6" si="10">IF(CM7="",NA(),CM7)</f>
        <v>48.46</v>
      </c>
      <c r="CN6" s="36">
        <f t="shared" si="10"/>
        <v>47.58</v>
      </c>
      <c r="CO6" s="36">
        <f t="shared" si="10"/>
        <v>48.71</v>
      </c>
      <c r="CP6" s="36">
        <f t="shared" si="10"/>
        <v>48.86</v>
      </c>
      <c r="CQ6" s="36">
        <f t="shared" si="10"/>
        <v>61.66</v>
      </c>
      <c r="CR6" s="36">
        <f t="shared" si="10"/>
        <v>62.19</v>
      </c>
      <c r="CS6" s="36">
        <f t="shared" si="10"/>
        <v>61.77</v>
      </c>
      <c r="CT6" s="36">
        <f t="shared" si="10"/>
        <v>61.69</v>
      </c>
      <c r="CU6" s="36">
        <f t="shared" si="10"/>
        <v>62.26</v>
      </c>
      <c r="CV6" s="35" t="str">
        <f>IF(CV7="","",IF(CV7="-","【-】","【"&amp;SUBSTITUTE(TEXT(CV7,"#,##0.00"),"-","△")&amp;"】"))</f>
        <v>【62.26】</v>
      </c>
      <c r="CW6" s="36">
        <f>IF(CW7="",NA(),CW7)</f>
        <v>98.04</v>
      </c>
      <c r="CX6" s="36">
        <f t="shared" ref="CX6:DF6" si="11">IF(CX7="",NA(),CX7)</f>
        <v>98.15</v>
      </c>
      <c r="CY6" s="36">
        <f t="shared" si="11"/>
        <v>98.85</v>
      </c>
      <c r="CZ6" s="36">
        <f t="shared" si="11"/>
        <v>100</v>
      </c>
      <c r="DA6" s="36">
        <f t="shared" si="11"/>
        <v>99.1</v>
      </c>
      <c r="DB6" s="36">
        <f t="shared" si="11"/>
        <v>100.05</v>
      </c>
      <c r="DC6" s="36">
        <f t="shared" si="11"/>
        <v>100.05</v>
      </c>
      <c r="DD6" s="36">
        <f t="shared" si="11"/>
        <v>100.08</v>
      </c>
      <c r="DE6" s="36">
        <f t="shared" si="11"/>
        <v>100</v>
      </c>
      <c r="DF6" s="36">
        <f t="shared" si="11"/>
        <v>100.16</v>
      </c>
      <c r="DG6" s="35" t="str">
        <f>IF(DG7="","",IF(DG7="-","【-】","【"&amp;SUBSTITUTE(TEXT(DG7,"#,##0.00"),"-","△")&amp;"】"))</f>
        <v>【100.16】</v>
      </c>
      <c r="DH6" s="36">
        <f>IF(DH7="",NA(),DH7)</f>
        <v>51.97</v>
      </c>
      <c r="DI6" s="36">
        <f t="shared" ref="DI6:DQ6" si="12">IF(DI7="",NA(),DI7)</f>
        <v>53.47</v>
      </c>
      <c r="DJ6" s="36">
        <f t="shared" si="12"/>
        <v>53.49</v>
      </c>
      <c r="DK6" s="36">
        <f t="shared" si="12"/>
        <v>54.62</v>
      </c>
      <c r="DL6" s="36">
        <f t="shared" si="12"/>
        <v>55.86</v>
      </c>
      <c r="DM6" s="36">
        <f t="shared" si="12"/>
        <v>53.56</v>
      </c>
      <c r="DN6" s="36">
        <f t="shared" si="12"/>
        <v>54.73</v>
      </c>
      <c r="DO6" s="36">
        <f t="shared" si="12"/>
        <v>55.77</v>
      </c>
      <c r="DP6" s="36">
        <f t="shared" si="12"/>
        <v>56.48</v>
      </c>
      <c r="DQ6" s="36">
        <f t="shared" si="12"/>
        <v>57.5</v>
      </c>
      <c r="DR6" s="35" t="str">
        <f>IF(DR7="","",IF(DR7="-","【-】","【"&amp;SUBSTITUTE(TEXT(DR7,"#,##0.00"),"-","△")&amp;"】"))</f>
        <v>【57.50】</v>
      </c>
      <c r="DS6" s="36">
        <f>IF(DS7="",NA(),DS7)</f>
        <v>17.21</v>
      </c>
      <c r="DT6" s="36">
        <f t="shared" ref="DT6:EB6" si="13">IF(DT7="",NA(),DT7)</f>
        <v>20</v>
      </c>
      <c r="DU6" s="36">
        <f t="shared" si="13"/>
        <v>20.7</v>
      </c>
      <c r="DV6" s="36">
        <f t="shared" si="13"/>
        <v>20.74</v>
      </c>
      <c r="DW6" s="36">
        <f t="shared" si="13"/>
        <v>21.29</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6">
        <f t="shared" si="14"/>
        <v>0.57999999999999996</v>
      </c>
      <c r="EG6" s="36">
        <f t="shared" si="14"/>
        <v>0.94</v>
      </c>
      <c r="EH6" s="36">
        <f t="shared" si="14"/>
        <v>0.95</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240001</v>
      </c>
      <c r="D7" s="38">
        <v>46</v>
      </c>
      <c r="E7" s="38">
        <v>1</v>
      </c>
      <c r="F7" s="38">
        <v>0</v>
      </c>
      <c r="G7" s="38">
        <v>2</v>
      </c>
      <c r="H7" s="38" t="s">
        <v>93</v>
      </c>
      <c r="I7" s="38" t="s">
        <v>94</v>
      </c>
      <c r="J7" s="38" t="s">
        <v>95</v>
      </c>
      <c r="K7" s="38" t="s">
        <v>96</v>
      </c>
      <c r="L7" s="38" t="s">
        <v>97</v>
      </c>
      <c r="M7" s="38" t="s">
        <v>98</v>
      </c>
      <c r="N7" s="39" t="s">
        <v>99</v>
      </c>
      <c r="O7" s="39">
        <v>86.09</v>
      </c>
      <c r="P7" s="39">
        <v>99.52</v>
      </c>
      <c r="Q7" s="39">
        <v>0</v>
      </c>
      <c r="R7" s="39">
        <v>1800756</v>
      </c>
      <c r="S7" s="39">
        <v>5774.49</v>
      </c>
      <c r="T7" s="39">
        <v>311.85000000000002</v>
      </c>
      <c r="U7" s="39">
        <v>1471327</v>
      </c>
      <c r="V7" s="39">
        <v>1717.62</v>
      </c>
      <c r="W7" s="39">
        <v>856.61</v>
      </c>
      <c r="X7" s="39">
        <v>103.93</v>
      </c>
      <c r="Y7" s="39">
        <v>104.67</v>
      </c>
      <c r="Z7" s="39">
        <v>103.95</v>
      </c>
      <c r="AA7" s="39">
        <v>101.93</v>
      </c>
      <c r="AB7" s="39">
        <v>104.24</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360.44</v>
      </c>
      <c r="AU7" s="39">
        <v>373.73</v>
      </c>
      <c r="AV7" s="39">
        <v>378.79</v>
      </c>
      <c r="AW7" s="39">
        <v>438.96</v>
      </c>
      <c r="AX7" s="39">
        <v>497.28</v>
      </c>
      <c r="AY7" s="39">
        <v>224.41</v>
      </c>
      <c r="AZ7" s="39">
        <v>243.44</v>
      </c>
      <c r="BA7" s="39">
        <v>258.49</v>
      </c>
      <c r="BB7" s="39">
        <v>271.10000000000002</v>
      </c>
      <c r="BC7" s="39">
        <v>284.45</v>
      </c>
      <c r="BD7" s="39">
        <v>284.45</v>
      </c>
      <c r="BE7" s="39">
        <v>278.33</v>
      </c>
      <c r="BF7" s="39">
        <v>238.12</v>
      </c>
      <c r="BG7" s="39">
        <v>209.64</v>
      </c>
      <c r="BH7" s="39">
        <v>179.5</v>
      </c>
      <c r="BI7" s="39">
        <v>157.66999999999999</v>
      </c>
      <c r="BJ7" s="39">
        <v>320.31</v>
      </c>
      <c r="BK7" s="39">
        <v>303.26</v>
      </c>
      <c r="BL7" s="39">
        <v>290.31</v>
      </c>
      <c r="BM7" s="39">
        <v>272.95999999999998</v>
      </c>
      <c r="BN7" s="39">
        <v>260.95999999999998</v>
      </c>
      <c r="BO7" s="39">
        <v>260.95999999999998</v>
      </c>
      <c r="BP7" s="39">
        <v>103.04</v>
      </c>
      <c r="BQ7" s="39">
        <v>104.17</v>
      </c>
      <c r="BR7" s="39">
        <v>103.47</v>
      </c>
      <c r="BS7" s="39">
        <v>101.3</v>
      </c>
      <c r="BT7" s="39">
        <v>103.9</v>
      </c>
      <c r="BU7" s="39">
        <v>113.88</v>
      </c>
      <c r="BV7" s="39">
        <v>114.14</v>
      </c>
      <c r="BW7" s="39">
        <v>112.83</v>
      </c>
      <c r="BX7" s="39">
        <v>112.84</v>
      </c>
      <c r="BY7" s="39">
        <v>110.77</v>
      </c>
      <c r="BZ7" s="39">
        <v>110.77</v>
      </c>
      <c r="CA7" s="39">
        <v>107.71</v>
      </c>
      <c r="CB7" s="39">
        <v>104.31</v>
      </c>
      <c r="CC7" s="39">
        <v>105.77</v>
      </c>
      <c r="CD7" s="39">
        <v>105.54</v>
      </c>
      <c r="CE7" s="39">
        <v>102.87</v>
      </c>
      <c r="CF7" s="39">
        <v>74.02</v>
      </c>
      <c r="CG7" s="39">
        <v>73.03</v>
      </c>
      <c r="CH7" s="39">
        <v>73.86</v>
      </c>
      <c r="CI7" s="39">
        <v>73.849999999999994</v>
      </c>
      <c r="CJ7" s="39">
        <v>73.180000000000007</v>
      </c>
      <c r="CK7" s="39">
        <v>73.180000000000007</v>
      </c>
      <c r="CL7" s="39">
        <v>46.95</v>
      </c>
      <c r="CM7" s="39">
        <v>48.46</v>
      </c>
      <c r="CN7" s="39">
        <v>47.58</v>
      </c>
      <c r="CO7" s="39">
        <v>48.71</v>
      </c>
      <c r="CP7" s="39">
        <v>48.86</v>
      </c>
      <c r="CQ7" s="39">
        <v>61.66</v>
      </c>
      <c r="CR7" s="39">
        <v>62.19</v>
      </c>
      <c r="CS7" s="39">
        <v>61.77</v>
      </c>
      <c r="CT7" s="39">
        <v>61.69</v>
      </c>
      <c r="CU7" s="39">
        <v>62.26</v>
      </c>
      <c r="CV7" s="39">
        <v>62.26</v>
      </c>
      <c r="CW7" s="39">
        <v>98.04</v>
      </c>
      <c r="CX7" s="39">
        <v>98.15</v>
      </c>
      <c r="CY7" s="39">
        <v>98.85</v>
      </c>
      <c r="CZ7" s="39">
        <v>100</v>
      </c>
      <c r="DA7" s="39">
        <v>99.1</v>
      </c>
      <c r="DB7" s="39">
        <v>100.05</v>
      </c>
      <c r="DC7" s="39">
        <v>100.05</v>
      </c>
      <c r="DD7" s="39">
        <v>100.08</v>
      </c>
      <c r="DE7" s="39">
        <v>100</v>
      </c>
      <c r="DF7" s="39">
        <v>100.16</v>
      </c>
      <c r="DG7" s="39">
        <v>100.16</v>
      </c>
      <c r="DH7" s="39">
        <v>51.97</v>
      </c>
      <c r="DI7" s="39">
        <v>53.47</v>
      </c>
      <c r="DJ7" s="39">
        <v>53.49</v>
      </c>
      <c r="DK7" s="39">
        <v>54.62</v>
      </c>
      <c r="DL7" s="39">
        <v>55.86</v>
      </c>
      <c r="DM7" s="39">
        <v>53.56</v>
      </c>
      <c r="DN7" s="39">
        <v>54.73</v>
      </c>
      <c r="DO7" s="39">
        <v>55.77</v>
      </c>
      <c r="DP7" s="39">
        <v>56.48</v>
      </c>
      <c r="DQ7" s="39">
        <v>57.5</v>
      </c>
      <c r="DR7" s="39">
        <v>57.5</v>
      </c>
      <c r="DS7" s="39">
        <v>17.21</v>
      </c>
      <c r="DT7" s="39">
        <v>20</v>
      </c>
      <c r="DU7" s="39">
        <v>20.7</v>
      </c>
      <c r="DV7" s="39">
        <v>20.74</v>
      </c>
      <c r="DW7" s="39">
        <v>21.29</v>
      </c>
      <c r="DX7" s="39">
        <v>19.440000000000001</v>
      </c>
      <c r="DY7" s="39">
        <v>22.46</v>
      </c>
      <c r="DZ7" s="39">
        <v>25.84</v>
      </c>
      <c r="EA7" s="39">
        <v>27.61</v>
      </c>
      <c r="EB7" s="39">
        <v>30.3</v>
      </c>
      <c r="EC7" s="39">
        <v>30.3</v>
      </c>
      <c r="ED7" s="39">
        <v>0</v>
      </c>
      <c r="EE7" s="39">
        <v>0</v>
      </c>
      <c r="EF7" s="39">
        <v>0.57999999999999996</v>
      </c>
      <c r="EG7" s="39">
        <v>0.94</v>
      </c>
      <c r="EH7" s="39">
        <v>0.95</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dcterms:created xsi:type="dcterms:W3CDTF">2021-12-03T06:51:58Z</dcterms:created>
  <dcterms:modified xsi:type="dcterms:W3CDTF">2022-01-11T05:55:11Z</dcterms:modified>
  <cp:category/>
</cp:coreProperties>
</file>