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8\（新）共有書庫\16_財務（H31.4.3～）\02_財務\02 決算\09決算統計\R02\09_経営比較分析表の分析等\02_分析内容記載\"/>
    </mc:Choice>
  </mc:AlternateContent>
  <workbookProtection workbookAlgorithmName="SHA-512" workbookHashValue="c/qI5ZK1Q4pwpyVH9jgK6QYTjg0VslLlM4/Rpy162vSKzLgWuG6rSqhaPNfExKkkpnbOurA9MY1OCDx3x8FXPA==" workbookSaltValue="ZwUwxDHl2YABIRV+FQDhu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LP10" i="4" s="1"/>
  <c r="AD6" i="5"/>
  <c r="JW10" i="4" s="1"/>
  <c r="AC6" i="5"/>
  <c r="AB6" i="5"/>
  <c r="AA6" i="5"/>
  <c r="Z6" i="5"/>
  <c r="Y6" i="5"/>
  <c r="X6" i="5"/>
  <c r="W6" i="5"/>
  <c r="V6" i="5"/>
  <c r="U6" i="5"/>
  <c r="T6" i="5"/>
  <c r="S6" i="5"/>
  <c r="EG10" i="4" s="1"/>
  <c r="R6" i="5"/>
  <c r="CN10" i="4" s="1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CN12" i="4"/>
  <c r="AU12" i="4"/>
  <c r="B12" i="4"/>
  <c r="ID10" i="4"/>
  <c r="FZ10" i="4"/>
  <c r="AU10" i="4"/>
  <c r="B10" i="4"/>
  <c r="LP8" i="4"/>
  <c r="JW8" i="4"/>
  <c r="ID8" i="4"/>
  <c r="FZ8" i="4"/>
  <c r="CN8" i="4"/>
  <c r="AU8" i="4"/>
  <c r="B8" i="4"/>
  <c r="FL32" i="4" l="1"/>
  <c r="CS78" i="4"/>
  <c r="HM78" i="4"/>
  <c r="MN54" i="4"/>
  <c r="MN32" i="4"/>
  <c r="MH78" i="4"/>
  <c r="IZ54" i="4"/>
  <c r="IZ32" i="4"/>
  <c r="FL54" i="4"/>
  <c r="BX54" i="4"/>
  <c r="BX32" i="4"/>
  <c r="C11" i="5"/>
  <c r="D11" i="5"/>
  <c r="E11" i="5"/>
  <c r="B11" i="5"/>
  <c r="GR32" i="4" l="1"/>
  <c r="DD54" i="4"/>
  <c r="P54" i="4"/>
  <c r="DD32" i="4"/>
  <c r="P32" i="4"/>
  <c r="KF54" i="4"/>
  <c r="KF32" i="4"/>
  <c r="JJ78" i="4"/>
  <c r="GR54" i="4"/>
  <c r="EO78" i="4"/>
  <c r="U78" i="4"/>
  <c r="DS54" i="4"/>
  <c r="KU32" i="4"/>
  <c r="KC78" i="4"/>
  <c r="HG54" i="4"/>
  <c r="HG32" i="4"/>
  <c r="FH78" i="4"/>
  <c r="DS32" i="4"/>
  <c r="AN78" i="4"/>
  <c r="AE54" i="4"/>
  <c r="AE32" i="4"/>
  <c r="KU54" i="4"/>
  <c r="EW32" i="4"/>
  <c r="IK54" i="4"/>
  <c r="BZ78" i="4"/>
  <c r="BI54" i="4"/>
  <c r="BI32" i="4"/>
  <c r="LY54" i="4"/>
  <c r="LY32" i="4"/>
  <c r="LO78" i="4"/>
  <c r="IK32" i="4"/>
  <c r="GT78" i="4"/>
  <c r="EW54" i="4"/>
  <c r="LJ32" i="4"/>
  <c r="KV78" i="4"/>
  <c r="HV54" i="4"/>
  <c r="HV32" i="4"/>
  <c r="GA78" i="4"/>
  <c r="EH54" i="4"/>
  <c r="EH32" i="4"/>
  <c r="BG78" i="4"/>
  <c r="AT54" i="4"/>
  <c r="AT32" i="4"/>
  <c r="LJ54" i="4"/>
</calcChain>
</file>

<file path=xl/sharedStrings.xml><?xml version="1.0" encoding="utf-8"?>
<sst xmlns="http://schemas.openxmlformats.org/spreadsheetml/2006/main" count="325" uniqueCount="181">
  <si>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</si>
  <si>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</si>
  <si>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</si>
  <si>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</si>
  <si>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</si>
  <si>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</si>
  <si>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</si>
  <si>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</si>
  <si>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</si>
  <si>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</si>
  <si>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</si>
  <si>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</si>
  <si>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</si>
  <si>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</si>
  <si>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</si>
  <si>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</si>
  <si>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</si>
  <si>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</si>
  <si>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</si>
  <si>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</si>
  <si>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</si>
  <si>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</si>
  <si>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</si>
  <si>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</si>
  <si>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</si>
  <si>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</si>
  <si>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</si>
  <si>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</si>
  <si>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</si>
  <si>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</si>
  <si>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</si>
  <si>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</si>
  <si>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</si>
  <si>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</si>
  <si>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</si>
  <si>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</si>
  <si>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</si>
  <si>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</si>
  <si>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</si>
  <si>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</si>
  <si>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</si>
  <si>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</si>
  <si>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</si>
  <si>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</si>
  <si>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</si>
  <si>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</si>
  <si>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</si>
  <si>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</si>
  <si>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</si>
  <si>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</si>
  <si>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</si>
  <si>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</si>
  <si>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</si>
  <si>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</si>
  <si>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</si>
  <si>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</si>
  <si>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</si>
  <si>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</si>
  <si>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</si>
  <si>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</si>
  <si>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</si>
  <si>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</si>
  <si>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</si>
  <si>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</si>
  <si>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</si>
  <si>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</si>
  <si>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</si>
  <si>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</si>
  <si>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</si>
  <si>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</si>
  <si>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</si>
  <si>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</si>
  <si>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</si>
  <si>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</si>
  <si>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</si>
  <si>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</si>
  <si>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</si>
  <si>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</si>
  <si>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</si>
  <si>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</si>
  <si>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</si>
  <si>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</si>
  <si>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</si>
  <si>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</si>
  <si>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</si>
  <si>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</si>
  <si>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</si>
  <si>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</si>
  <si>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</si>
  <si>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</si>
  <si>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</si>
  <si>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</si>
  <si>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</si>
  <si>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</si>
  <si>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</si>
  <si>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</si>
  <si>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</si>
  <si>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</si>
  <si>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</si>
  <si>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</si>
  <si>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</si>
  <si>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</si>
  <si>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</si>
  <si>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</si>
  <si>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</si>
  <si>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</si>
  <si>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</si>
  <si>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</si>
  <si>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</si>
  <si>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</si>
  <si>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</si>
  <si>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</si>
  <si>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</si>
  <si>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</si>
  <si>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</si>
  <si>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</si>
  <si>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</si>
  <si>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</si>
  <si>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</si>
  <si>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</si>
  <si>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</si>
  <si>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</si>
  <si>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</si>
  <si>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</si>
  <si>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</si>
  <si>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</si>
  <si>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</si>
  <si>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</si>
  <si>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</si>
  <si>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</si>
  <si>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</si>
  <si>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</si>
  <si>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</si>
  <si>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</si>
  <si>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</si>
  <si>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</si>
  <si>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</si>
  <si>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</si>
  <si>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</si>
  <si>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</si>
  <si>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</si>
  <si>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</si>
  <si>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</si>
  <si>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</si>
  <si>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</si>
  <si>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</si>
  <si>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</si>
  <si>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</si>
  <si>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</si>
  <si>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</si>
  <si>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</si>
  <si>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</si>
  <si>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</si>
  <si>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</si>
  <si>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</si>
  <si>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当該値(N-1)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</si>
  <si>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</si>
  <si>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</si>
  <si>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</si>
  <si>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</si>
  <si>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</si>
  <si>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一志病院</t>
  </si>
  <si>
    <t>条例全部</t>
  </si>
  <si>
    <t>病院事業</t>
  </si>
  <si>
    <t>一般病院</t>
  </si>
  <si>
    <t>50床以上～100床未満</t>
  </si>
  <si>
    <t>自治体職員</t>
  </si>
  <si>
    <t>直営</t>
  </si>
  <si>
    <t>ド 訓</t>
  </si>
  <si>
    <t>救 へ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</si>
  <si>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</si>
  <si>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</si>
  <si>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</si>
  <si>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</si>
  <si>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</si>
  <si>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</si>
  <si>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</si>
  <si>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・総合診療医を中心としたプライマリ・ケアを実
　践するとともに、総合診療医の育成拠点とし
  て、研修医や医学生を受け入れ、県内の医師の
  人材育成にも貢献している。
・診療所等の医療資源が十分でない中で、高齢化
　が進展している地域であることから、訪問診療
 ・訪問看護等の在宅療養支援の充実や、地域包
　括ケアシステムの構築に向けた医療・介護・予
　防等の多職種連携の促進に取り組んでいる。</t>
    <phoneticPr fontId="5"/>
  </si>
  <si>
    <t>・引き続き、経営の健全化に努め、総合診療医や
　プライマリ・ケアを担う人材の育成に積極的に
　取り組むとともに、訪問診療・訪問看護等の実　
　施や医療・介護・予防等の多職種による連携会
　議等の開催など、地域に最適な医療サービスの
　安定的な提供に努めていく。</t>
    <phoneticPr fontId="5"/>
  </si>
  <si>
    <t>・有形固定資産減価償却率及び器械備品減価償却
　率は類似病院の平均値より高く、老朽化が進ん
  でいるため、引き続き、計画的な更新を行って
　いく必要がある。
・1床当たり有形固定資産は類似病院の平均を下
　回っている。引き続き、過大な投資とならない
　よう留意していく。</t>
    <phoneticPr fontId="5"/>
  </si>
  <si>
    <t>・経常収支比率は100％を超えており、また、医業収支比率
　も類似病院の平均を上回っており、健全性は確保されて
　いる。
・病床利用率は療養病床が休床しているため、類似病院の
  平均を下回っている。
・入院患者1人1日当たりの収益は類似病院の平均を上回っ
  ているが、外来患者1人1日当たりの収益は下回っている
  ので、さらなる収益確保に取り組む必要がある。
・職員給与費対医業収益比率は類似病院の平均を下回った
　が、引き続き時間外勤務の適正管理等労働生産性の向上
　に努める必要がある。
・材料費対医業収益比率は類似病院の平均を下回ってい
  る。引き続き、診療材料等の適正な在庫管理を徹底し、
  費用の低減に努める。</t>
    <rPh sb="46" eb="49">
      <t>ケンゼンセイ</t>
    </rPh>
    <rPh sb="205" eb="207">
      <t>シタマワ</t>
    </rPh>
    <rPh sb="213" eb="214">
      <t>ヒ</t>
    </rPh>
    <rPh sb="215" eb="216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</si>
</sst>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46</c:v>
                </c:pt>
                <c:pt idx="2">
                  <c:v>45.7</c:v>
                </c:pt>
                <c:pt idx="3">
                  <c:v>43.1</c:v>
                </c:pt>
                <c:pt idx="4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D-4CB4-AB37-F6E5630AE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67.900000000000006</c:v>
                </c:pt>
                <c:pt idx="2">
                  <c:v>66.900000000000006</c:v>
                </c:pt>
                <c:pt idx="3">
                  <c:v>66.099999999999994</c:v>
                </c:pt>
                <c:pt idx="4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D-4CB4-AB37-F6E5630AE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7776</c:v>
                </c:pt>
                <c:pt idx="1">
                  <c:v>8155</c:v>
                </c:pt>
                <c:pt idx="2">
                  <c:v>8271</c:v>
                </c:pt>
                <c:pt idx="3">
                  <c:v>8366</c:v>
                </c:pt>
                <c:pt idx="4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4-4288-8FF7-1B2DCE479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8797</c:v>
                </c:pt>
                <c:pt idx="1">
                  <c:v>8852</c:v>
                </c:pt>
                <c:pt idx="2">
                  <c:v>9060</c:v>
                </c:pt>
                <c:pt idx="3">
                  <c:v>9135</c:v>
                </c:pt>
                <c:pt idx="4">
                  <c:v>9509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4-4288-8FF7-1B2DCE479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25717</c:v>
                </c:pt>
                <c:pt idx="1">
                  <c:v>26201</c:v>
                </c:pt>
                <c:pt idx="2">
                  <c:v>27879</c:v>
                </c:pt>
                <c:pt idx="3">
                  <c:v>28089</c:v>
                </c:pt>
                <c:pt idx="4">
                  <c:v>28465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E-4228-B203-B9B10E632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24882</c:v>
                </c:pt>
                <c:pt idx="1">
                  <c:v>25249</c:v>
                </c:pt>
                <c:pt idx="2">
                  <c:v>25711</c:v>
                </c:pt>
                <c:pt idx="3">
                  <c:v>26415</c:v>
                </c:pt>
                <c:pt idx="4">
                  <c:v>27227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E-4228-B203-B9B10E632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100.1</c:v>
                </c:pt>
                <c:pt idx="2">
                  <c:v>86.6</c:v>
                </c:pt>
                <c:pt idx="3">
                  <c:v>67.2</c:v>
                </c:pt>
                <c:pt idx="4">
                  <c:v>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1-42A5-94E8-49127ECE5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107.2</c:v>
                </c:pt>
                <c:pt idx="1">
                  <c:v>114.4</c:v>
                </c:pt>
                <c:pt idx="2">
                  <c:v>117</c:v>
                </c:pt>
                <c:pt idx="3">
                  <c:v>118.8</c:v>
                </c:pt>
                <c:pt idx="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1-42A5-94E8-49127ECE5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78.900000000000006</c:v>
                </c:pt>
                <c:pt idx="2">
                  <c:v>78.5</c:v>
                </c:pt>
                <c:pt idx="3">
                  <c:v>84.6</c:v>
                </c:pt>
                <c:pt idx="4">
                  <c:v>85.2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8-47B3-8AD9-B915738F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77.900000000000006</c:v>
                </c:pt>
                <c:pt idx="1">
                  <c:v>78.099999999999994</c:v>
                </c:pt>
                <c:pt idx="2">
                  <c:v>77</c:v>
                </c:pt>
                <c:pt idx="3">
                  <c:v>77.099999999999994</c:v>
                </c:pt>
                <c:pt idx="4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38-47B3-8AD9-B915738F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109.8</c:v>
                </c:pt>
                <c:pt idx="1">
                  <c:v>109.8</c:v>
                </c:pt>
                <c:pt idx="2">
                  <c:v>108.6</c:v>
                </c:pt>
                <c:pt idx="3">
                  <c:v>117.2</c:v>
                </c:pt>
                <c:pt idx="4">
                  <c:v>119.5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2-4DAA-85D4-921A953A3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98.4</c:v>
                </c:pt>
                <c:pt idx="1">
                  <c:v>98.2</c:v>
                </c:pt>
                <c:pt idx="2">
                  <c:v>97.5</c:v>
                </c:pt>
                <c:pt idx="3">
                  <c:v>97.7</c:v>
                </c:pt>
                <c:pt idx="4">
                  <c:v>100.7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2-4DAA-85D4-921A953A3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74.2</c:v>
                </c:pt>
                <c:pt idx="1">
                  <c:v>74.8</c:v>
                </c:pt>
                <c:pt idx="2">
                  <c:v>74.2</c:v>
                </c:pt>
                <c:pt idx="3">
                  <c:v>74.099999999999994</c:v>
                </c:pt>
                <c:pt idx="4">
                  <c:v>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C-4F96-A035-E9AC8BA69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54.2</c:v>
                </c:pt>
                <c:pt idx="1">
                  <c:v>53.8</c:v>
                </c:pt>
                <c:pt idx="2">
                  <c:v>56.1</c:v>
                </c:pt>
                <c:pt idx="3">
                  <c:v>56.4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C-4F96-A035-E9AC8BA69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77.599999999999994</c:v>
                </c:pt>
                <c:pt idx="1">
                  <c:v>77.3</c:v>
                </c:pt>
                <c:pt idx="2">
                  <c:v>75</c:v>
                </c:pt>
                <c:pt idx="3">
                  <c:v>71.3</c:v>
                </c:pt>
                <c:pt idx="4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D-43E7-A8A4-250E0F3B0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71</c:v>
                </c:pt>
                <c:pt idx="2">
                  <c:v>73.2</c:v>
                </c:pt>
                <c:pt idx="3">
                  <c:v>73.400000000000006</c:v>
                </c:pt>
                <c:pt idx="4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7D-43E7-A8A4-250E0F3B0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30244849</c:v>
                </c:pt>
                <c:pt idx="1">
                  <c:v>30477000</c:v>
                </c:pt>
                <c:pt idx="2">
                  <c:v>30845709</c:v>
                </c:pt>
                <c:pt idx="3">
                  <c:v>31156535</c:v>
                </c:pt>
                <c:pt idx="4">
                  <c:v>31245256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8-4DC2-8847-30F04DEAE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36941419</c:v>
                </c:pt>
                <c:pt idx="1">
                  <c:v>38480542</c:v>
                </c:pt>
                <c:pt idx="2">
                  <c:v>38744035</c:v>
                </c:pt>
                <c:pt idx="3">
                  <c:v>40117620</c:v>
                </c:pt>
                <c:pt idx="4">
                  <c:v>42330999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8-4DC2-8847-30F04DEAE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8.8000000000000007</c:v>
                </c:pt>
                <c:pt idx="1">
                  <c:v>8.4</c:v>
                </c:pt>
                <c:pt idx="2">
                  <c:v>8.9</c:v>
                </c:pt>
                <c:pt idx="3">
                  <c:v>8.1</c:v>
                </c:pt>
                <c:pt idx="4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D-4275-BC88-A6B74975D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17.399999999999999</c:v>
                </c:pt>
                <c:pt idx="1">
                  <c:v>17</c:v>
                </c:pt>
                <c:pt idx="2">
                  <c:v>16.5</c:v>
                </c:pt>
                <c:pt idx="3">
                  <c:v>16</c:v>
                </c:pt>
                <c:pt idx="4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3D-4275-BC88-A6B74975D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79.099999999999994</c:v>
                </c:pt>
                <c:pt idx="1">
                  <c:v>79</c:v>
                </c:pt>
                <c:pt idx="2">
                  <c:v>83.1</c:v>
                </c:pt>
                <c:pt idx="3">
                  <c:v>73.7</c:v>
                </c:pt>
                <c:pt idx="4">
                  <c:v>72.400000000000006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F-44A6-8F0D-0228405F4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69.5</c:v>
                </c:pt>
                <c:pt idx="1">
                  <c:v>70.3</c:v>
                </c:pt>
                <c:pt idx="2">
                  <c:v>71.099999999999994</c:v>
                </c:pt>
                <c:pt idx="3">
                  <c:v>72</c:v>
                </c:pt>
                <c:pt idx="4">
                  <c:v>77.7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F-44A6-8F0D-0228405F4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H13" zoomScaleNormal="100" zoomScaleSheetLayoutView="70" workbookViewId="0">
      <selection activeCell="NJ22" sqref="NJ22:NX3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 x14ac:dyDescent="0.15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 x14ac:dyDescent="0.15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2" t="str">
        <f>データ!H6</f>
        <v>三重県　一志病院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39" t="str">
        <f>データ!K6</f>
        <v>条例全部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50床以上～100床未満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自治体職員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データ!Z6</f>
        <v>46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>
        <f>データ!AA6</f>
        <v>40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データ!AB6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8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訓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へ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データ!AC6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データ!AD6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データ!AE6</f>
        <v>86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FZ11" s="144" t="s">
        <v>28</v>
      </c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6"/>
      <c r="ID11" s="144" t="s">
        <v>29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30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31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28">
        <f>データ!U6</f>
        <v>1800756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6295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第１種該当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-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FZ12" s="139" t="str">
        <f>データ!Y6</f>
        <v>１０：１</v>
      </c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1"/>
      <c r="ID12" s="128">
        <f>データ!AF6</f>
        <v>46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データ!AG6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データ!AH6</f>
        <v>46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1" t="s">
        <v>32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1" t="s">
        <v>33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34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 x14ac:dyDescent="0.15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36</v>
      </c>
      <c r="NK16" s="134"/>
      <c r="NL16" s="134"/>
      <c r="NM16" s="134"/>
      <c r="NN16" s="135"/>
      <c r="NO16" s="133" t="s">
        <v>37</v>
      </c>
      <c r="NP16" s="134"/>
      <c r="NQ16" s="134"/>
      <c r="NR16" s="134"/>
      <c r="NS16" s="135"/>
      <c r="NT16" s="133" t="s">
        <v>38</v>
      </c>
      <c r="NU16" s="134"/>
      <c r="NV16" s="134"/>
      <c r="NW16" s="134"/>
      <c r="NX16" s="135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39</v>
      </c>
      <c r="NK18" s="121"/>
      <c r="NL18" s="121"/>
      <c r="NM18" s="124" t="s">
        <v>40</v>
      </c>
      <c r="NN18" s="125"/>
      <c r="NO18" s="120" t="s">
        <v>39</v>
      </c>
      <c r="NP18" s="121"/>
      <c r="NQ18" s="121"/>
      <c r="NR18" s="124" t="s">
        <v>40</v>
      </c>
      <c r="NS18" s="125"/>
      <c r="NT18" s="120" t="s">
        <v>39</v>
      </c>
      <c r="NU18" s="121"/>
      <c r="NV18" s="121"/>
      <c r="NW18" s="124" t="s">
        <v>40</v>
      </c>
      <c r="NX18" s="125"/>
      <c r="OC18" s="2" t="s">
        <v>41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42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5" t="s">
        <v>43</v>
      </c>
      <c r="NK20" s="115"/>
      <c r="NL20" s="115"/>
      <c r="NM20" s="115"/>
      <c r="NN20" s="115"/>
      <c r="NO20" s="115"/>
      <c r="NP20" s="115"/>
      <c r="NQ20" s="115"/>
      <c r="NR20" s="115"/>
      <c r="NS20" s="115"/>
      <c r="NT20" s="115"/>
      <c r="NU20" s="115"/>
      <c r="NV20" s="115"/>
      <c r="NW20" s="115"/>
      <c r="NX20" s="115"/>
      <c r="OC20" s="28" t="s">
        <v>44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6"/>
      <c r="NK21" s="116"/>
      <c r="NL21" s="116"/>
      <c r="NM21" s="116"/>
      <c r="NN21" s="116"/>
      <c r="NO21" s="116"/>
      <c r="NP21" s="116"/>
      <c r="NQ21" s="116"/>
      <c r="NR21" s="116"/>
      <c r="NS21" s="116"/>
      <c r="NT21" s="116"/>
      <c r="NU21" s="116"/>
      <c r="NV21" s="116"/>
      <c r="NW21" s="116"/>
      <c r="NX21" s="116"/>
      <c r="OC21" s="28" t="s">
        <v>45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177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9"/>
      <c r="NK23" s="110"/>
      <c r="NL23" s="110"/>
      <c r="NM23" s="110"/>
      <c r="NN23" s="110"/>
      <c r="NO23" s="110"/>
      <c r="NP23" s="110"/>
      <c r="NQ23" s="110"/>
      <c r="NR23" s="110"/>
      <c r="NS23" s="110"/>
      <c r="NT23" s="110"/>
      <c r="NU23" s="110"/>
      <c r="NV23" s="110"/>
      <c r="NW23" s="110"/>
      <c r="NX23" s="111"/>
      <c r="OC23" s="28" t="s">
        <v>47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9"/>
      <c r="NK24" s="110"/>
      <c r="NL24" s="110"/>
      <c r="NM24" s="110"/>
      <c r="NN24" s="110"/>
      <c r="NO24" s="110"/>
      <c r="NP24" s="110"/>
      <c r="NQ24" s="110"/>
      <c r="NR24" s="110"/>
      <c r="NS24" s="110"/>
      <c r="NT24" s="110"/>
      <c r="NU24" s="110"/>
      <c r="NV24" s="110"/>
      <c r="NW24" s="110"/>
      <c r="NX24" s="111"/>
      <c r="OC24" s="28" t="s">
        <v>48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9"/>
      <c r="NK25" s="110"/>
      <c r="NL25" s="110"/>
      <c r="NM25" s="110"/>
      <c r="NN25" s="110"/>
      <c r="NO25" s="110"/>
      <c r="NP25" s="110"/>
      <c r="NQ25" s="110"/>
      <c r="NR25" s="110"/>
      <c r="NS25" s="110"/>
      <c r="NT25" s="110"/>
      <c r="NU25" s="110"/>
      <c r="NV25" s="110"/>
      <c r="NW25" s="110"/>
      <c r="NX25" s="111"/>
      <c r="OC25" s="28" t="s">
        <v>49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09"/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1"/>
      <c r="OC26" s="28" t="s">
        <v>50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09"/>
      <c r="NK27" s="110"/>
      <c r="NL27" s="110"/>
      <c r="NM27" s="110"/>
      <c r="NN27" s="110"/>
      <c r="NO27" s="110"/>
      <c r="NP27" s="110"/>
      <c r="NQ27" s="110"/>
      <c r="NR27" s="110"/>
      <c r="NS27" s="110"/>
      <c r="NT27" s="110"/>
      <c r="NU27" s="110"/>
      <c r="NV27" s="110"/>
      <c r="NW27" s="110"/>
      <c r="NX27" s="111"/>
      <c r="OC27" s="28" t="s">
        <v>51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/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  <c r="OC28" s="28" t="s">
        <v>52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09"/>
      <c r="NK29" s="110"/>
      <c r="NL29" s="110"/>
      <c r="NM29" s="110"/>
      <c r="NN29" s="110"/>
      <c r="NO29" s="110"/>
      <c r="NP29" s="110"/>
      <c r="NQ29" s="110"/>
      <c r="NR29" s="110"/>
      <c r="NS29" s="110"/>
      <c r="NT29" s="110"/>
      <c r="NU29" s="110"/>
      <c r="NV29" s="110"/>
      <c r="NW29" s="110"/>
      <c r="NX29" s="111"/>
      <c r="OC29" s="28" t="s">
        <v>53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9"/>
      <c r="NK30" s="110"/>
      <c r="NL30" s="110"/>
      <c r="NM30" s="110"/>
      <c r="NN30" s="110"/>
      <c r="NO30" s="110"/>
      <c r="NP30" s="110"/>
      <c r="NQ30" s="110"/>
      <c r="NR30" s="110"/>
      <c r="NS30" s="110"/>
      <c r="NT30" s="110"/>
      <c r="NU30" s="110"/>
      <c r="NV30" s="110"/>
      <c r="NW30" s="110"/>
      <c r="NX30" s="111"/>
      <c r="OC30" s="28" t="s">
        <v>54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9"/>
      <c r="NK31" s="110"/>
      <c r="NL31" s="110"/>
      <c r="NM31" s="110"/>
      <c r="NN31" s="110"/>
      <c r="NO31" s="110"/>
      <c r="NP31" s="110"/>
      <c r="NQ31" s="110"/>
      <c r="NR31" s="110"/>
      <c r="NS31" s="110"/>
      <c r="NT31" s="110"/>
      <c r="NU31" s="110"/>
      <c r="NV31" s="110"/>
      <c r="NW31" s="110"/>
      <c r="NX31" s="111"/>
      <c r="OC31" s="28" t="s">
        <v>55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09"/>
      <c r="NK32" s="110"/>
      <c r="NL32" s="110"/>
      <c r="NM32" s="110"/>
      <c r="NN32" s="110"/>
      <c r="NO32" s="110"/>
      <c r="NP32" s="110"/>
      <c r="NQ32" s="110"/>
      <c r="NR32" s="110"/>
      <c r="NS32" s="110"/>
      <c r="NT32" s="110"/>
      <c r="NU32" s="110"/>
      <c r="NV32" s="110"/>
      <c r="NW32" s="110"/>
      <c r="NX32" s="111"/>
      <c r="OC32" s="28" t="s">
        <v>56</v>
      </c>
    </row>
    <row r="33" spans="1:393" ht="13.5" customHeight="1" x14ac:dyDescent="0.15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109.8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109.8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108.6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117.2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119.5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78.400000000000006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78.900000000000006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78.5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84.6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85.2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117.1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100.1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86.6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67.2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40.9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44.3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46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45.7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43.1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42.2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09"/>
      <c r="NK33" s="110"/>
      <c r="NL33" s="110"/>
      <c r="NM33" s="110"/>
      <c r="NN33" s="110"/>
      <c r="NO33" s="110"/>
      <c r="NP33" s="110"/>
      <c r="NQ33" s="110"/>
      <c r="NR33" s="110"/>
      <c r="NS33" s="110"/>
      <c r="NT33" s="110"/>
      <c r="NU33" s="110"/>
      <c r="NV33" s="110"/>
      <c r="NW33" s="110"/>
      <c r="NX33" s="111"/>
      <c r="OC33" s="28" t="s">
        <v>58</v>
      </c>
    </row>
    <row r="34" spans="1:393" ht="13.5" customHeight="1" x14ac:dyDescent="0.15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98.4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98.2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97.5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97.7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100.7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77.900000000000006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78.099999999999994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77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77.099999999999994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73.8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107.2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114.4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117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118.8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136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66.8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67.900000000000006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66.900000000000006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66.099999999999994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62.3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2"/>
      <c r="NK34" s="113"/>
      <c r="NL34" s="113"/>
      <c r="NM34" s="113"/>
      <c r="NN34" s="113"/>
      <c r="NO34" s="113"/>
      <c r="NP34" s="113"/>
      <c r="NQ34" s="113"/>
      <c r="NR34" s="113"/>
      <c r="NS34" s="113"/>
      <c r="NT34" s="113"/>
      <c r="NU34" s="113"/>
      <c r="NV34" s="113"/>
      <c r="NW34" s="113"/>
      <c r="NX34" s="114"/>
      <c r="OC34" s="28" t="s">
        <v>60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5" t="s">
        <v>61</v>
      </c>
      <c r="NK35" s="115"/>
      <c r="NL35" s="115"/>
      <c r="NM35" s="115"/>
      <c r="NN35" s="115"/>
      <c r="NO35" s="115"/>
      <c r="NP35" s="115"/>
      <c r="NQ35" s="115"/>
      <c r="NR35" s="115"/>
      <c r="NS35" s="115"/>
      <c r="NT35" s="115"/>
      <c r="NU35" s="115"/>
      <c r="NV35" s="115"/>
      <c r="NW35" s="115"/>
      <c r="NX35" s="115"/>
      <c r="OC35" s="28" t="s">
        <v>62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6"/>
      <c r="NK36" s="116"/>
      <c r="NL36" s="116"/>
      <c r="NM36" s="116"/>
      <c r="NN36" s="116"/>
      <c r="NO36" s="116"/>
      <c r="NP36" s="116"/>
      <c r="NQ36" s="116"/>
      <c r="NR36" s="116"/>
      <c r="NS36" s="116"/>
      <c r="NT36" s="116"/>
      <c r="NU36" s="116"/>
      <c r="NV36" s="116"/>
      <c r="NW36" s="116"/>
      <c r="NX36" s="116"/>
      <c r="OC36" s="28" t="s">
        <v>63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61" t="s">
        <v>180</v>
      </c>
      <c r="NK39" s="162"/>
      <c r="NL39" s="162"/>
      <c r="NM39" s="162"/>
      <c r="NN39" s="162"/>
      <c r="NO39" s="162"/>
      <c r="NP39" s="162"/>
      <c r="NQ39" s="162"/>
      <c r="NR39" s="162"/>
      <c r="NS39" s="162"/>
      <c r="NT39" s="162"/>
      <c r="NU39" s="162"/>
      <c r="NV39" s="162"/>
      <c r="NW39" s="162"/>
      <c r="NX39" s="163"/>
      <c r="OC39" s="28" t="s">
        <v>67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61"/>
      <c r="NK40" s="162"/>
      <c r="NL40" s="162"/>
      <c r="NM40" s="162"/>
      <c r="NN40" s="162"/>
      <c r="NO40" s="162"/>
      <c r="NP40" s="162"/>
      <c r="NQ40" s="162"/>
      <c r="NR40" s="162"/>
      <c r="NS40" s="162"/>
      <c r="NT40" s="162"/>
      <c r="NU40" s="162"/>
      <c r="NV40" s="162"/>
      <c r="NW40" s="162"/>
      <c r="NX40" s="163"/>
      <c r="OC40" s="28" t="s">
        <v>68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61"/>
      <c r="NK41" s="162"/>
      <c r="NL41" s="162"/>
      <c r="NM41" s="162"/>
      <c r="NN41" s="162"/>
      <c r="NO41" s="162"/>
      <c r="NP41" s="162"/>
      <c r="NQ41" s="162"/>
      <c r="NR41" s="162"/>
      <c r="NS41" s="162"/>
      <c r="NT41" s="162"/>
      <c r="NU41" s="162"/>
      <c r="NV41" s="162"/>
      <c r="NW41" s="162"/>
      <c r="NX41" s="163"/>
      <c r="OC41" s="28" t="s">
        <v>69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61"/>
      <c r="NK42" s="162"/>
      <c r="NL42" s="162"/>
      <c r="NM42" s="162"/>
      <c r="NN42" s="162"/>
      <c r="NO42" s="162"/>
      <c r="NP42" s="162"/>
      <c r="NQ42" s="162"/>
      <c r="NR42" s="162"/>
      <c r="NS42" s="162"/>
      <c r="NT42" s="162"/>
      <c r="NU42" s="162"/>
      <c r="NV42" s="162"/>
      <c r="NW42" s="162"/>
      <c r="NX42" s="163"/>
      <c r="OC42" s="28" t="s">
        <v>70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61"/>
      <c r="NK43" s="162"/>
      <c r="NL43" s="162"/>
      <c r="NM43" s="162"/>
      <c r="NN43" s="162"/>
      <c r="NO43" s="162"/>
      <c r="NP43" s="162"/>
      <c r="NQ43" s="162"/>
      <c r="NR43" s="162"/>
      <c r="NS43" s="162"/>
      <c r="NT43" s="162"/>
      <c r="NU43" s="162"/>
      <c r="NV43" s="162"/>
      <c r="NW43" s="162"/>
      <c r="NX43" s="163"/>
      <c r="OC43" s="28" t="s">
        <v>71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61"/>
      <c r="NK44" s="162"/>
      <c r="NL44" s="162"/>
      <c r="NM44" s="162"/>
      <c r="NN44" s="162"/>
      <c r="NO44" s="162"/>
      <c r="NP44" s="162"/>
      <c r="NQ44" s="162"/>
      <c r="NR44" s="162"/>
      <c r="NS44" s="162"/>
      <c r="NT44" s="162"/>
      <c r="NU44" s="162"/>
      <c r="NV44" s="162"/>
      <c r="NW44" s="162"/>
      <c r="NX44" s="163"/>
      <c r="OC44" s="28" t="s">
        <v>72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61"/>
      <c r="NK45" s="162"/>
      <c r="NL45" s="162"/>
      <c r="NM45" s="162"/>
      <c r="NN45" s="162"/>
      <c r="NO45" s="162"/>
      <c r="NP45" s="162"/>
      <c r="NQ45" s="162"/>
      <c r="NR45" s="162"/>
      <c r="NS45" s="162"/>
      <c r="NT45" s="162"/>
      <c r="NU45" s="162"/>
      <c r="NV45" s="162"/>
      <c r="NW45" s="162"/>
      <c r="NX45" s="163"/>
      <c r="OC45" s="28" t="s">
        <v>73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61"/>
      <c r="NK46" s="162"/>
      <c r="NL46" s="162"/>
      <c r="NM46" s="162"/>
      <c r="NN46" s="162"/>
      <c r="NO46" s="162"/>
      <c r="NP46" s="162"/>
      <c r="NQ46" s="162"/>
      <c r="NR46" s="162"/>
      <c r="NS46" s="162"/>
      <c r="NT46" s="162"/>
      <c r="NU46" s="162"/>
      <c r="NV46" s="162"/>
      <c r="NW46" s="162"/>
      <c r="NX46" s="163"/>
      <c r="OC46" s="28" t="s">
        <v>74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61"/>
      <c r="NK47" s="162"/>
      <c r="NL47" s="162"/>
      <c r="NM47" s="162"/>
      <c r="NN47" s="162"/>
      <c r="NO47" s="162"/>
      <c r="NP47" s="162"/>
      <c r="NQ47" s="162"/>
      <c r="NR47" s="162"/>
      <c r="NS47" s="162"/>
      <c r="NT47" s="162"/>
      <c r="NU47" s="162"/>
      <c r="NV47" s="162"/>
      <c r="NW47" s="162"/>
      <c r="NX47" s="163"/>
      <c r="OC47" s="28" t="s">
        <v>75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61"/>
      <c r="NK48" s="162"/>
      <c r="NL48" s="162"/>
      <c r="NM48" s="162"/>
      <c r="NN48" s="162"/>
      <c r="NO48" s="162"/>
      <c r="NP48" s="162"/>
      <c r="NQ48" s="162"/>
      <c r="NR48" s="162"/>
      <c r="NS48" s="162"/>
      <c r="NT48" s="162"/>
      <c r="NU48" s="162"/>
      <c r="NV48" s="162"/>
      <c r="NW48" s="162"/>
      <c r="NX48" s="163"/>
      <c r="OC48" s="28" t="s">
        <v>76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61"/>
      <c r="NK49" s="162"/>
      <c r="NL49" s="162"/>
      <c r="NM49" s="162"/>
      <c r="NN49" s="162"/>
      <c r="NO49" s="162"/>
      <c r="NP49" s="162"/>
      <c r="NQ49" s="162"/>
      <c r="NR49" s="162"/>
      <c r="NS49" s="162"/>
      <c r="NT49" s="162"/>
      <c r="NU49" s="162"/>
      <c r="NV49" s="162"/>
      <c r="NW49" s="162"/>
      <c r="NX49" s="163"/>
      <c r="OC49" s="28" t="s">
        <v>77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61"/>
      <c r="NK50" s="162"/>
      <c r="NL50" s="162"/>
      <c r="NM50" s="162"/>
      <c r="NN50" s="162"/>
      <c r="NO50" s="162"/>
      <c r="NP50" s="162"/>
      <c r="NQ50" s="162"/>
      <c r="NR50" s="162"/>
      <c r="NS50" s="162"/>
      <c r="NT50" s="162"/>
      <c r="NU50" s="162"/>
      <c r="NV50" s="162"/>
      <c r="NW50" s="162"/>
      <c r="NX50" s="163"/>
      <c r="OC50" s="28" t="s">
        <v>78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64"/>
      <c r="NK51" s="165"/>
      <c r="NL51" s="165"/>
      <c r="NM51" s="165"/>
      <c r="NN51" s="165"/>
      <c r="NO51" s="165"/>
      <c r="NP51" s="165"/>
      <c r="NQ51" s="165"/>
      <c r="NR51" s="165"/>
      <c r="NS51" s="165"/>
      <c r="NT51" s="165"/>
      <c r="NU51" s="165"/>
      <c r="NV51" s="165"/>
      <c r="NW51" s="165"/>
      <c r="NX51" s="166"/>
      <c r="OC51" s="28" t="s">
        <v>79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09" t="s">
        <v>179</v>
      </c>
      <c r="NK54" s="110"/>
      <c r="NL54" s="110"/>
      <c r="NM54" s="110"/>
      <c r="NN54" s="110"/>
      <c r="NO54" s="110"/>
      <c r="NP54" s="110"/>
      <c r="NQ54" s="110"/>
      <c r="NR54" s="110"/>
      <c r="NS54" s="110"/>
      <c r="NT54" s="110"/>
      <c r="NU54" s="110"/>
      <c r="NV54" s="110"/>
      <c r="NW54" s="110"/>
      <c r="NX54" s="111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25717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26201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27879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28089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28465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7776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8155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8271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8366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9300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79.099999999999994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79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83.1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73.7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72.400000000000006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8.8000000000000007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8.4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8.9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8.1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8.1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09"/>
      <c r="NK55" s="110"/>
      <c r="NL55" s="110"/>
      <c r="NM55" s="110"/>
      <c r="NN55" s="110"/>
      <c r="NO55" s="110"/>
      <c r="NP55" s="110"/>
      <c r="NQ55" s="110"/>
      <c r="NR55" s="110"/>
      <c r="NS55" s="110"/>
      <c r="NT55" s="110"/>
      <c r="NU55" s="110"/>
      <c r="NV55" s="110"/>
      <c r="NW55" s="110"/>
      <c r="NX55" s="111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24882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25249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25711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26415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27227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8797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8852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9060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9135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9509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69.5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70.3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71.099999999999994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72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77.7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17.399999999999999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17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16.5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16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15.7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09"/>
      <c r="NK56" s="110"/>
      <c r="NL56" s="110"/>
      <c r="NM56" s="110"/>
      <c r="NN56" s="110"/>
      <c r="NO56" s="110"/>
      <c r="NP56" s="110"/>
      <c r="NQ56" s="110"/>
      <c r="NR56" s="110"/>
      <c r="NS56" s="110"/>
      <c r="NT56" s="110"/>
      <c r="NU56" s="110"/>
      <c r="NV56" s="110"/>
      <c r="NW56" s="110"/>
      <c r="NX56" s="11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9"/>
      <c r="NK57" s="110"/>
      <c r="NL57" s="110"/>
      <c r="NM57" s="110"/>
      <c r="NN57" s="110"/>
      <c r="NO57" s="110"/>
      <c r="NP57" s="110"/>
      <c r="NQ57" s="110"/>
      <c r="NR57" s="110"/>
      <c r="NS57" s="110"/>
      <c r="NT57" s="110"/>
      <c r="NU57" s="110"/>
      <c r="NV57" s="110"/>
      <c r="NW57" s="110"/>
      <c r="NX57" s="11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09"/>
      <c r="NK58" s="110"/>
      <c r="NL58" s="110"/>
      <c r="NM58" s="110"/>
      <c r="NN58" s="110"/>
      <c r="NO58" s="110"/>
      <c r="NP58" s="110"/>
      <c r="NQ58" s="110"/>
      <c r="NR58" s="110"/>
      <c r="NS58" s="110"/>
      <c r="NT58" s="110"/>
      <c r="NU58" s="110"/>
      <c r="NV58" s="110"/>
      <c r="NW58" s="110"/>
      <c r="NX58" s="11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09"/>
      <c r="NK59" s="110"/>
      <c r="NL59" s="110"/>
      <c r="NM59" s="110"/>
      <c r="NN59" s="110"/>
      <c r="NO59" s="110"/>
      <c r="NP59" s="110"/>
      <c r="NQ59" s="110"/>
      <c r="NR59" s="110"/>
      <c r="NS59" s="110"/>
      <c r="NT59" s="110"/>
      <c r="NU59" s="110"/>
      <c r="NV59" s="110"/>
      <c r="NW59" s="110"/>
      <c r="NX59" s="11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09"/>
      <c r="NK60" s="110"/>
      <c r="NL60" s="110"/>
      <c r="NM60" s="110"/>
      <c r="NN60" s="110"/>
      <c r="NO60" s="110"/>
      <c r="NP60" s="110"/>
      <c r="NQ60" s="110"/>
      <c r="NR60" s="110"/>
      <c r="NS60" s="110"/>
      <c r="NT60" s="110"/>
      <c r="NU60" s="110"/>
      <c r="NV60" s="110"/>
      <c r="NW60" s="110"/>
      <c r="NX60" s="11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9"/>
      <c r="NK61" s="110"/>
      <c r="NL61" s="110"/>
      <c r="NM61" s="110"/>
      <c r="NN61" s="110"/>
      <c r="NO61" s="110"/>
      <c r="NP61" s="110"/>
      <c r="NQ61" s="110"/>
      <c r="NR61" s="110"/>
      <c r="NS61" s="110"/>
      <c r="NT61" s="110"/>
      <c r="NU61" s="110"/>
      <c r="NV61" s="110"/>
      <c r="NW61" s="110"/>
      <c r="NX61" s="111"/>
    </row>
    <row r="62" spans="1:393" ht="13.5" customHeight="1" x14ac:dyDescent="0.15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09"/>
      <c r="NK62" s="110"/>
      <c r="NL62" s="110"/>
      <c r="NM62" s="110"/>
      <c r="NN62" s="110"/>
      <c r="NO62" s="110"/>
      <c r="NP62" s="110"/>
      <c r="NQ62" s="110"/>
      <c r="NR62" s="110"/>
      <c r="NS62" s="110"/>
      <c r="NT62" s="110"/>
      <c r="NU62" s="110"/>
      <c r="NV62" s="110"/>
      <c r="NW62" s="110"/>
      <c r="NX62" s="111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09"/>
      <c r="NK63" s="110"/>
      <c r="NL63" s="110"/>
      <c r="NM63" s="110"/>
      <c r="NN63" s="110"/>
      <c r="NO63" s="110"/>
      <c r="NP63" s="110"/>
      <c r="NQ63" s="110"/>
      <c r="NR63" s="110"/>
      <c r="NS63" s="110"/>
      <c r="NT63" s="110"/>
      <c r="NU63" s="110"/>
      <c r="NV63" s="110"/>
      <c r="NW63" s="110"/>
      <c r="NX63" s="11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9"/>
      <c r="NK64" s="110"/>
      <c r="NL64" s="110"/>
      <c r="NM64" s="110"/>
      <c r="NN64" s="110"/>
      <c r="NO64" s="110"/>
      <c r="NP64" s="110"/>
      <c r="NQ64" s="110"/>
      <c r="NR64" s="110"/>
      <c r="NS64" s="110"/>
      <c r="NT64" s="110"/>
      <c r="NU64" s="110"/>
      <c r="NV64" s="110"/>
      <c r="NW64" s="110"/>
      <c r="NX64" s="11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9"/>
      <c r="NK65" s="110"/>
      <c r="NL65" s="110"/>
      <c r="NM65" s="110"/>
      <c r="NN65" s="110"/>
      <c r="NO65" s="110"/>
      <c r="NP65" s="110"/>
      <c r="NQ65" s="110"/>
      <c r="NR65" s="110"/>
      <c r="NS65" s="110"/>
      <c r="NT65" s="110"/>
      <c r="NU65" s="110"/>
      <c r="NV65" s="110"/>
      <c r="NW65" s="110"/>
      <c r="NX65" s="11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/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178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74.2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74.8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74.2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74.099999999999994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75.2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77.599999999999994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77.3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75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71.3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73.7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30244849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30477000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30845709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31156535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31245256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54.2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53.8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56.1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56.4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56.9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70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71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73.2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73.400000000000006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72.5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36941419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38480542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38744035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40117620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42330999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85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94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F9IkQGb9Ja0bd8FxPO4qWp/FL2f+CfP75qw+kOb92J6zQRPw5lEwWUX071f09TlsUGCYjKd31FXNzST5Yb92zA==" saltValue="ClrHoTJc2ZWiqTDyTLHDmg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IZ55:JN55"/>
    <mergeCell ref="JW55:KE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HM79:IE79"/>
    <mergeCell ref="IY79:JI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 x14ac:dyDescent="0.15">
      <c r="A2" s="48" t="s">
        <v>96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 x14ac:dyDescent="0.15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105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106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 x14ac:dyDescent="0.15">
      <c r="A4" s="48" t="s">
        <v>107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4" t="s">
        <v>108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60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60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111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60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116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 x14ac:dyDescent="0.15">
      <c r="A5" s="48" t="s">
        <v>119</v>
      </c>
      <c r="B5" s="61"/>
      <c r="C5" s="61"/>
      <c r="D5" s="61"/>
      <c r="E5" s="61"/>
      <c r="F5" s="61"/>
      <c r="G5" s="61"/>
      <c r="H5" s="62" t="s">
        <v>120</v>
      </c>
      <c r="I5" s="62" t="s">
        <v>121</v>
      </c>
      <c r="J5" s="62" t="s">
        <v>122</v>
      </c>
      <c r="K5" s="62" t="s">
        <v>1</v>
      </c>
      <c r="L5" s="62" t="s">
        <v>2</v>
      </c>
      <c r="M5" s="62" t="s">
        <v>3</v>
      </c>
      <c r="N5" s="62" t="s">
        <v>123</v>
      </c>
      <c r="O5" s="62" t="s">
        <v>5</v>
      </c>
      <c r="P5" s="62" t="s">
        <v>124</v>
      </c>
      <c r="Q5" s="62" t="s">
        <v>125</v>
      </c>
      <c r="R5" s="62" t="s">
        <v>126</v>
      </c>
      <c r="S5" s="62" t="s">
        <v>127</v>
      </c>
      <c r="T5" s="62" t="s">
        <v>128</v>
      </c>
      <c r="U5" s="62" t="s">
        <v>129</v>
      </c>
      <c r="V5" s="62" t="s">
        <v>130</v>
      </c>
      <c r="W5" s="62" t="s">
        <v>131</v>
      </c>
      <c r="X5" s="62" t="s">
        <v>132</v>
      </c>
      <c r="Y5" s="62" t="s">
        <v>133</v>
      </c>
      <c r="Z5" s="62" t="s">
        <v>134</v>
      </c>
      <c r="AA5" s="62" t="s">
        <v>135</v>
      </c>
      <c r="AB5" s="62" t="s">
        <v>136</v>
      </c>
      <c r="AC5" s="62" t="s">
        <v>137</v>
      </c>
      <c r="AD5" s="62" t="s">
        <v>138</v>
      </c>
      <c r="AE5" s="62" t="s">
        <v>139</v>
      </c>
      <c r="AF5" s="62" t="s">
        <v>140</v>
      </c>
      <c r="AG5" s="62" t="s">
        <v>141</v>
      </c>
      <c r="AH5" s="62" t="s">
        <v>142</v>
      </c>
      <c r="AI5" s="62" t="s">
        <v>143</v>
      </c>
      <c r="AJ5" s="62" t="s">
        <v>144</v>
      </c>
      <c r="AK5" s="62" t="s">
        <v>145</v>
      </c>
      <c r="AL5" s="62" t="s">
        <v>146</v>
      </c>
      <c r="AM5" s="62" t="s">
        <v>147</v>
      </c>
      <c r="AN5" s="62" t="s">
        <v>148</v>
      </c>
      <c r="AO5" s="62" t="s">
        <v>149</v>
      </c>
      <c r="AP5" s="62" t="s">
        <v>150</v>
      </c>
      <c r="AQ5" s="62" t="s">
        <v>151</v>
      </c>
      <c r="AR5" s="62" t="s">
        <v>152</v>
      </c>
      <c r="AS5" s="62" t="s">
        <v>153</v>
      </c>
      <c r="AT5" s="62" t="s">
        <v>143</v>
      </c>
      <c r="AU5" s="62" t="s">
        <v>144</v>
      </c>
      <c r="AV5" s="62" t="s">
        <v>154</v>
      </c>
      <c r="AW5" s="62" t="s">
        <v>155</v>
      </c>
      <c r="AX5" s="62" t="s">
        <v>147</v>
      </c>
      <c r="AY5" s="62" t="s">
        <v>148</v>
      </c>
      <c r="AZ5" s="62" t="s">
        <v>149</v>
      </c>
      <c r="BA5" s="62" t="s">
        <v>150</v>
      </c>
      <c r="BB5" s="62" t="s">
        <v>151</v>
      </c>
      <c r="BC5" s="62" t="s">
        <v>152</v>
      </c>
      <c r="BD5" s="62" t="s">
        <v>153</v>
      </c>
      <c r="BE5" s="62" t="s">
        <v>156</v>
      </c>
      <c r="BF5" s="62" t="s">
        <v>144</v>
      </c>
      <c r="BG5" s="62" t="s">
        <v>145</v>
      </c>
      <c r="BH5" s="62" t="s">
        <v>155</v>
      </c>
      <c r="BI5" s="62" t="s">
        <v>147</v>
      </c>
      <c r="BJ5" s="62" t="s">
        <v>148</v>
      </c>
      <c r="BK5" s="62" t="s">
        <v>149</v>
      </c>
      <c r="BL5" s="62" t="s">
        <v>150</v>
      </c>
      <c r="BM5" s="62" t="s">
        <v>151</v>
      </c>
      <c r="BN5" s="62" t="s">
        <v>152</v>
      </c>
      <c r="BO5" s="62" t="s">
        <v>153</v>
      </c>
      <c r="BP5" s="62" t="s">
        <v>143</v>
      </c>
      <c r="BQ5" s="62" t="s">
        <v>144</v>
      </c>
      <c r="BR5" s="62" t="s">
        <v>154</v>
      </c>
      <c r="BS5" s="62" t="s">
        <v>155</v>
      </c>
      <c r="BT5" s="62" t="s">
        <v>147</v>
      </c>
      <c r="BU5" s="62" t="s">
        <v>148</v>
      </c>
      <c r="BV5" s="62" t="s">
        <v>149</v>
      </c>
      <c r="BW5" s="62" t="s">
        <v>150</v>
      </c>
      <c r="BX5" s="62" t="s">
        <v>151</v>
      </c>
      <c r="BY5" s="62" t="s">
        <v>152</v>
      </c>
      <c r="BZ5" s="62" t="s">
        <v>153</v>
      </c>
      <c r="CA5" s="62" t="s">
        <v>143</v>
      </c>
      <c r="CB5" s="62" t="s">
        <v>144</v>
      </c>
      <c r="CC5" s="62" t="s">
        <v>154</v>
      </c>
      <c r="CD5" s="62" t="s">
        <v>155</v>
      </c>
      <c r="CE5" s="62" t="s">
        <v>147</v>
      </c>
      <c r="CF5" s="62" t="s">
        <v>148</v>
      </c>
      <c r="CG5" s="62" t="s">
        <v>149</v>
      </c>
      <c r="CH5" s="62" t="s">
        <v>150</v>
      </c>
      <c r="CI5" s="62" t="s">
        <v>151</v>
      </c>
      <c r="CJ5" s="62" t="s">
        <v>152</v>
      </c>
      <c r="CK5" s="62" t="s">
        <v>153</v>
      </c>
      <c r="CL5" s="62" t="s">
        <v>143</v>
      </c>
      <c r="CM5" s="62" t="s">
        <v>144</v>
      </c>
      <c r="CN5" s="62" t="s">
        <v>154</v>
      </c>
      <c r="CO5" s="62" t="s">
        <v>155</v>
      </c>
      <c r="CP5" s="62" t="s">
        <v>147</v>
      </c>
      <c r="CQ5" s="62" t="s">
        <v>148</v>
      </c>
      <c r="CR5" s="62" t="s">
        <v>149</v>
      </c>
      <c r="CS5" s="62" t="s">
        <v>150</v>
      </c>
      <c r="CT5" s="62" t="s">
        <v>151</v>
      </c>
      <c r="CU5" s="62" t="s">
        <v>152</v>
      </c>
      <c r="CV5" s="62" t="s">
        <v>153</v>
      </c>
      <c r="CW5" s="62" t="s">
        <v>143</v>
      </c>
      <c r="CX5" s="62" t="s">
        <v>144</v>
      </c>
      <c r="CY5" s="62" t="s">
        <v>154</v>
      </c>
      <c r="CZ5" s="62" t="s">
        <v>155</v>
      </c>
      <c r="DA5" s="62" t="s">
        <v>147</v>
      </c>
      <c r="DB5" s="62" t="s">
        <v>148</v>
      </c>
      <c r="DC5" s="62" t="s">
        <v>149</v>
      </c>
      <c r="DD5" s="62" t="s">
        <v>150</v>
      </c>
      <c r="DE5" s="62" t="s">
        <v>151</v>
      </c>
      <c r="DF5" s="62" t="s">
        <v>152</v>
      </c>
      <c r="DG5" s="62" t="s">
        <v>153</v>
      </c>
      <c r="DH5" s="62" t="s">
        <v>143</v>
      </c>
      <c r="DI5" s="62" t="s">
        <v>144</v>
      </c>
      <c r="DJ5" s="62" t="s">
        <v>154</v>
      </c>
      <c r="DK5" s="62" t="s">
        <v>155</v>
      </c>
      <c r="DL5" s="62" t="s">
        <v>147</v>
      </c>
      <c r="DM5" s="62" t="s">
        <v>148</v>
      </c>
      <c r="DN5" s="62" t="s">
        <v>149</v>
      </c>
      <c r="DO5" s="62" t="s">
        <v>150</v>
      </c>
      <c r="DP5" s="62" t="s">
        <v>151</v>
      </c>
      <c r="DQ5" s="62" t="s">
        <v>152</v>
      </c>
      <c r="DR5" s="62" t="s">
        <v>153</v>
      </c>
      <c r="DS5" s="62" t="s">
        <v>143</v>
      </c>
      <c r="DT5" s="62" t="s">
        <v>144</v>
      </c>
      <c r="DU5" s="62" t="s">
        <v>154</v>
      </c>
      <c r="DV5" s="62" t="s">
        <v>155</v>
      </c>
      <c r="DW5" s="62" t="s">
        <v>147</v>
      </c>
      <c r="DX5" s="62" t="s">
        <v>148</v>
      </c>
      <c r="DY5" s="62" t="s">
        <v>149</v>
      </c>
      <c r="DZ5" s="62" t="s">
        <v>150</v>
      </c>
      <c r="EA5" s="62" t="s">
        <v>151</v>
      </c>
      <c r="EB5" s="62" t="s">
        <v>152</v>
      </c>
      <c r="EC5" s="62" t="s">
        <v>153</v>
      </c>
      <c r="ED5" s="62" t="s">
        <v>143</v>
      </c>
      <c r="EE5" s="62" t="s">
        <v>144</v>
      </c>
      <c r="EF5" s="62" t="s">
        <v>154</v>
      </c>
      <c r="EG5" s="62" t="s">
        <v>155</v>
      </c>
      <c r="EH5" s="62" t="s">
        <v>147</v>
      </c>
      <c r="EI5" s="62" t="s">
        <v>148</v>
      </c>
      <c r="EJ5" s="62" t="s">
        <v>149</v>
      </c>
      <c r="EK5" s="62" t="s">
        <v>150</v>
      </c>
      <c r="EL5" s="62" t="s">
        <v>151</v>
      </c>
      <c r="EM5" s="62" t="s">
        <v>152</v>
      </c>
      <c r="EN5" s="62" t="s">
        <v>157</v>
      </c>
      <c r="EO5" s="62" t="s">
        <v>143</v>
      </c>
      <c r="EP5" s="62" t="s">
        <v>144</v>
      </c>
      <c r="EQ5" s="62" t="s">
        <v>154</v>
      </c>
      <c r="ER5" s="62" t="s">
        <v>155</v>
      </c>
      <c r="ES5" s="62" t="s">
        <v>147</v>
      </c>
      <c r="ET5" s="62" t="s">
        <v>148</v>
      </c>
      <c r="EU5" s="62" t="s">
        <v>149</v>
      </c>
      <c r="EV5" s="62" t="s">
        <v>150</v>
      </c>
      <c r="EW5" s="62" t="s">
        <v>151</v>
      </c>
      <c r="EX5" s="62" t="s">
        <v>152</v>
      </c>
      <c r="EY5" s="62" t="s">
        <v>153</v>
      </c>
    </row>
    <row r="6" spans="1:155" s="67" customFormat="1" x14ac:dyDescent="0.15">
      <c r="A6" s="48" t="s">
        <v>158</v>
      </c>
      <c r="B6" s="63">
        <f>B8</f>
        <v>2020</v>
      </c>
      <c r="C6" s="63">
        <f t="shared" ref="C6:M6" si="2">C8</f>
        <v>240001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3</v>
      </c>
      <c r="H6" s="157" t="str">
        <f>IF(H8&lt;&gt;I8,H8,"")&amp;IF(I8&lt;&gt;J8,I8,"")&amp;"　"&amp;J8</f>
        <v>三重県　一志病院</v>
      </c>
      <c r="I6" s="158"/>
      <c r="J6" s="159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自治体職員</v>
      </c>
      <c r="P6" s="63" t="str">
        <f>P8</f>
        <v>直営</v>
      </c>
      <c r="Q6" s="64">
        <f t="shared" ref="Q6:AH6" si="3">Q8</f>
        <v>8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 へ</v>
      </c>
      <c r="U6" s="64">
        <f>U8</f>
        <v>1800756</v>
      </c>
      <c r="V6" s="64">
        <f>V8</f>
        <v>6295</v>
      </c>
      <c r="W6" s="63" t="str">
        <f>W8</f>
        <v>第１種該当</v>
      </c>
      <c r="X6" s="63" t="str">
        <f t="shared" ref="X6" si="4">X8</f>
        <v>-</v>
      </c>
      <c r="Y6" s="63" t="str">
        <f t="shared" si="3"/>
        <v>１０：１</v>
      </c>
      <c r="Z6" s="64">
        <f t="shared" si="3"/>
        <v>46</v>
      </c>
      <c r="AA6" s="64">
        <f t="shared" si="3"/>
        <v>40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86</v>
      </c>
      <c r="AF6" s="64">
        <f t="shared" si="3"/>
        <v>46</v>
      </c>
      <c r="AG6" s="64" t="str">
        <f t="shared" si="3"/>
        <v>-</v>
      </c>
      <c r="AH6" s="64">
        <f t="shared" si="3"/>
        <v>46</v>
      </c>
      <c r="AI6" s="65">
        <f>IF(AI8="-",NA(),AI8)</f>
        <v>109.8</v>
      </c>
      <c r="AJ6" s="65">
        <f t="shared" ref="AJ6:AR6" si="5">IF(AJ8="-",NA(),AJ8)</f>
        <v>109.8</v>
      </c>
      <c r="AK6" s="65">
        <f t="shared" si="5"/>
        <v>108.6</v>
      </c>
      <c r="AL6" s="65">
        <f t="shared" si="5"/>
        <v>117.2</v>
      </c>
      <c r="AM6" s="65">
        <f t="shared" si="5"/>
        <v>119.5</v>
      </c>
      <c r="AN6" s="65">
        <f t="shared" si="5"/>
        <v>98.4</v>
      </c>
      <c r="AO6" s="65">
        <f t="shared" si="5"/>
        <v>98.2</v>
      </c>
      <c r="AP6" s="65">
        <f t="shared" si="5"/>
        <v>97.5</v>
      </c>
      <c r="AQ6" s="65">
        <f t="shared" si="5"/>
        <v>97.7</v>
      </c>
      <c r="AR6" s="65">
        <f t="shared" si="5"/>
        <v>100.7</v>
      </c>
      <c r="AS6" s="65" t="str">
        <f>IF(AS8="-","【-】","【"&amp;SUBSTITUTE(TEXT(AS8,"#,##0.0"),"-","△")&amp;"】")</f>
        <v>【102.5】</v>
      </c>
      <c r="AT6" s="65">
        <f>IF(AT8="-",NA(),AT8)</f>
        <v>78.400000000000006</v>
      </c>
      <c r="AU6" s="65">
        <f t="shared" ref="AU6:BC6" si="6">IF(AU8="-",NA(),AU8)</f>
        <v>78.900000000000006</v>
      </c>
      <c r="AV6" s="65">
        <f t="shared" si="6"/>
        <v>78.5</v>
      </c>
      <c r="AW6" s="65">
        <f t="shared" si="6"/>
        <v>84.6</v>
      </c>
      <c r="AX6" s="65">
        <f t="shared" si="6"/>
        <v>85.2</v>
      </c>
      <c r="AY6" s="65">
        <f t="shared" si="6"/>
        <v>77.900000000000006</v>
      </c>
      <c r="AZ6" s="65">
        <f t="shared" si="6"/>
        <v>78.099999999999994</v>
      </c>
      <c r="BA6" s="65">
        <f t="shared" si="6"/>
        <v>77</v>
      </c>
      <c r="BB6" s="65">
        <f t="shared" si="6"/>
        <v>77.099999999999994</v>
      </c>
      <c r="BC6" s="65">
        <f t="shared" si="6"/>
        <v>73.8</v>
      </c>
      <c r="BD6" s="65" t="str">
        <f>IF(BD8="-","【-】","【"&amp;SUBSTITUTE(TEXT(BD8,"#,##0.0"),"-","△")&amp;"】")</f>
        <v>【84.7】</v>
      </c>
      <c r="BE6" s="65">
        <f>IF(BE8="-",NA(),BE8)</f>
        <v>117.1</v>
      </c>
      <c r="BF6" s="65">
        <f t="shared" ref="BF6:BN6" si="7">IF(BF8="-",NA(),BF8)</f>
        <v>100.1</v>
      </c>
      <c r="BG6" s="65">
        <f t="shared" si="7"/>
        <v>86.6</v>
      </c>
      <c r="BH6" s="65">
        <f t="shared" si="7"/>
        <v>67.2</v>
      </c>
      <c r="BI6" s="65">
        <f t="shared" si="7"/>
        <v>40.9</v>
      </c>
      <c r="BJ6" s="65">
        <f t="shared" si="7"/>
        <v>107.2</v>
      </c>
      <c r="BK6" s="65">
        <f t="shared" si="7"/>
        <v>114.4</v>
      </c>
      <c r="BL6" s="65">
        <f t="shared" si="7"/>
        <v>117</v>
      </c>
      <c r="BM6" s="65">
        <f t="shared" si="7"/>
        <v>118.8</v>
      </c>
      <c r="BN6" s="65">
        <f t="shared" si="7"/>
        <v>136</v>
      </c>
      <c r="BO6" s="65" t="str">
        <f>IF(BO8="-","【-】","【"&amp;SUBSTITUTE(TEXT(BO8,"#,##0.0"),"-","△")&amp;"】")</f>
        <v>【69.3】</v>
      </c>
      <c r="BP6" s="65">
        <f>IF(BP8="-",NA(),BP8)</f>
        <v>44.3</v>
      </c>
      <c r="BQ6" s="65">
        <f t="shared" ref="BQ6:BY6" si="8">IF(BQ8="-",NA(),BQ8)</f>
        <v>46</v>
      </c>
      <c r="BR6" s="65">
        <f t="shared" si="8"/>
        <v>45.7</v>
      </c>
      <c r="BS6" s="65">
        <f t="shared" si="8"/>
        <v>43.1</v>
      </c>
      <c r="BT6" s="65">
        <f t="shared" si="8"/>
        <v>42.2</v>
      </c>
      <c r="BU6" s="65">
        <f t="shared" si="8"/>
        <v>66.8</v>
      </c>
      <c r="BV6" s="65">
        <f t="shared" si="8"/>
        <v>67.900000000000006</v>
      </c>
      <c r="BW6" s="65">
        <f t="shared" si="8"/>
        <v>66.900000000000006</v>
      </c>
      <c r="BX6" s="65">
        <f t="shared" si="8"/>
        <v>66.099999999999994</v>
      </c>
      <c r="BY6" s="65">
        <f t="shared" si="8"/>
        <v>62.3</v>
      </c>
      <c r="BZ6" s="65" t="str">
        <f>IF(BZ8="-","【-】","【"&amp;SUBSTITUTE(TEXT(BZ8,"#,##0.0"),"-","△")&amp;"】")</f>
        <v>【67.2】</v>
      </c>
      <c r="CA6" s="66">
        <f>IF(CA8="-",NA(),CA8)</f>
        <v>25717</v>
      </c>
      <c r="CB6" s="66">
        <f t="shared" ref="CB6:CJ6" si="9">IF(CB8="-",NA(),CB8)</f>
        <v>26201</v>
      </c>
      <c r="CC6" s="66">
        <f t="shared" si="9"/>
        <v>27879</v>
      </c>
      <c r="CD6" s="66">
        <f t="shared" si="9"/>
        <v>28089</v>
      </c>
      <c r="CE6" s="66">
        <f t="shared" si="9"/>
        <v>28465</v>
      </c>
      <c r="CF6" s="66">
        <f t="shared" si="9"/>
        <v>24882</v>
      </c>
      <c r="CG6" s="66">
        <f t="shared" si="9"/>
        <v>25249</v>
      </c>
      <c r="CH6" s="66">
        <f t="shared" si="9"/>
        <v>25711</v>
      </c>
      <c r="CI6" s="66">
        <f t="shared" si="9"/>
        <v>26415</v>
      </c>
      <c r="CJ6" s="66">
        <f t="shared" si="9"/>
        <v>27227</v>
      </c>
      <c r="CK6" s="65" t="str">
        <f>IF(CK8="-","【-】","【"&amp;SUBSTITUTE(TEXT(CK8,"#,##0"),"-","△")&amp;"】")</f>
        <v>【56,733】</v>
      </c>
      <c r="CL6" s="66">
        <f>IF(CL8="-",NA(),CL8)</f>
        <v>7776</v>
      </c>
      <c r="CM6" s="66">
        <f t="shared" ref="CM6:CU6" si="10">IF(CM8="-",NA(),CM8)</f>
        <v>8155</v>
      </c>
      <c r="CN6" s="66">
        <f t="shared" si="10"/>
        <v>8271</v>
      </c>
      <c r="CO6" s="66">
        <f t="shared" si="10"/>
        <v>8366</v>
      </c>
      <c r="CP6" s="66">
        <f t="shared" si="10"/>
        <v>9300</v>
      </c>
      <c r="CQ6" s="66">
        <f t="shared" si="10"/>
        <v>8797</v>
      </c>
      <c r="CR6" s="66">
        <f t="shared" si="10"/>
        <v>8852</v>
      </c>
      <c r="CS6" s="66">
        <f t="shared" si="10"/>
        <v>9060</v>
      </c>
      <c r="CT6" s="66">
        <f t="shared" si="10"/>
        <v>9135</v>
      </c>
      <c r="CU6" s="66">
        <f t="shared" si="10"/>
        <v>9509</v>
      </c>
      <c r="CV6" s="65" t="str">
        <f>IF(CV8="-","【-】","【"&amp;SUBSTITUTE(TEXT(CV8,"#,##0"),"-","△")&amp;"】")</f>
        <v>【16,778】</v>
      </c>
      <c r="CW6" s="65">
        <f>IF(CW8="-",NA(),CW8)</f>
        <v>79.099999999999994</v>
      </c>
      <c r="CX6" s="65">
        <f t="shared" ref="CX6:DF6" si="11">IF(CX8="-",NA(),CX8)</f>
        <v>79</v>
      </c>
      <c r="CY6" s="65">
        <f t="shared" si="11"/>
        <v>83.1</v>
      </c>
      <c r="CZ6" s="65">
        <f t="shared" si="11"/>
        <v>73.7</v>
      </c>
      <c r="DA6" s="65">
        <f t="shared" si="11"/>
        <v>72.400000000000006</v>
      </c>
      <c r="DB6" s="65">
        <f t="shared" si="11"/>
        <v>69.5</v>
      </c>
      <c r="DC6" s="65">
        <f t="shared" si="11"/>
        <v>70.3</v>
      </c>
      <c r="DD6" s="65">
        <f t="shared" si="11"/>
        <v>71.099999999999994</v>
      </c>
      <c r="DE6" s="65">
        <f t="shared" si="11"/>
        <v>72</v>
      </c>
      <c r="DF6" s="65">
        <f t="shared" si="11"/>
        <v>77.7</v>
      </c>
      <c r="DG6" s="65" t="str">
        <f>IF(DG8="-","【-】","【"&amp;SUBSTITUTE(TEXT(DG8,"#,##0.0"),"-","△")&amp;"】")</f>
        <v>【58.8】</v>
      </c>
      <c r="DH6" s="65">
        <f>IF(DH8="-",NA(),DH8)</f>
        <v>8.8000000000000007</v>
      </c>
      <c r="DI6" s="65">
        <f t="shared" ref="DI6:DQ6" si="12">IF(DI8="-",NA(),DI8)</f>
        <v>8.4</v>
      </c>
      <c r="DJ6" s="65">
        <f t="shared" si="12"/>
        <v>8.9</v>
      </c>
      <c r="DK6" s="65">
        <f t="shared" si="12"/>
        <v>8.1</v>
      </c>
      <c r="DL6" s="65">
        <f t="shared" si="12"/>
        <v>8.1</v>
      </c>
      <c r="DM6" s="65">
        <f t="shared" si="12"/>
        <v>17.399999999999999</v>
      </c>
      <c r="DN6" s="65">
        <f t="shared" si="12"/>
        <v>17</v>
      </c>
      <c r="DO6" s="65">
        <f t="shared" si="12"/>
        <v>16.5</v>
      </c>
      <c r="DP6" s="65">
        <f t="shared" si="12"/>
        <v>16</v>
      </c>
      <c r="DQ6" s="65">
        <f t="shared" si="12"/>
        <v>15.7</v>
      </c>
      <c r="DR6" s="65" t="str">
        <f>IF(DR8="-","【-】","【"&amp;SUBSTITUTE(TEXT(DR8,"#,##0.0"),"-","△")&amp;"】")</f>
        <v>【24.8】</v>
      </c>
      <c r="DS6" s="65">
        <f>IF(DS8="-",NA(),DS8)</f>
        <v>74.2</v>
      </c>
      <c r="DT6" s="65">
        <f t="shared" ref="DT6:EB6" si="13">IF(DT8="-",NA(),DT8)</f>
        <v>74.8</v>
      </c>
      <c r="DU6" s="65">
        <f t="shared" si="13"/>
        <v>74.2</v>
      </c>
      <c r="DV6" s="65">
        <f t="shared" si="13"/>
        <v>74.099999999999994</v>
      </c>
      <c r="DW6" s="65">
        <f t="shared" si="13"/>
        <v>75.2</v>
      </c>
      <c r="DX6" s="65">
        <f t="shared" si="13"/>
        <v>54.2</v>
      </c>
      <c r="DY6" s="65">
        <f t="shared" si="13"/>
        <v>53.8</v>
      </c>
      <c r="DZ6" s="65">
        <f t="shared" si="13"/>
        <v>56.1</v>
      </c>
      <c r="EA6" s="65">
        <f t="shared" si="13"/>
        <v>56.4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77.599999999999994</v>
      </c>
      <c r="EE6" s="65">
        <f t="shared" ref="EE6:EM6" si="14">IF(EE8="-",NA(),EE8)</f>
        <v>77.3</v>
      </c>
      <c r="EF6" s="65">
        <f t="shared" si="14"/>
        <v>75</v>
      </c>
      <c r="EG6" s="65">
        <f t="shared" si="14"/>
        <v>71.3</v>
      </c>
      <c r="EH6" s="65">
        <f t="shared" si="14"/>
        <v>73.7</v>
      </c>
      <c r="EI6" s="65">
        <f t="shared" si="14"/>
        <v>70</v>
      </c>
      <c r="EJ6" s="65">
        <f t="shared" si="14"/>
        <v>71</v>
      </c>
      <c r="EK6" s="65">
        <f t="shared" si="14"/>
        <v>73.2</v>
      </c>
      <c r="EL6" s="65">
        <f t="shared" si="14"/>
        <v>73.400000000000006</v>
      </c>
      <c r="EM6" s="65">
        <f t="shared" si="14"/>
        <v>72.5</v>
      </c>
      <c r="EN6" s="65" t="str">
        <f>IF(EN8="-","【-】","【"&amp;SUBSTITUTE(TEXT(EN8,"#,##0.0"),"-","△")&amp;"】")</f>
        <v>【70.3】</v>
      </c>
      <c r="EO6" s="66">
        <f>IF(EO8="-",NA(),EO8)</f>
        <v>30244849</v>
      </c>
      <c r="EP6" s="66">
        <f t="shared" ref="EP6:EX6" si="15">IF(EP8="-",NA(),EP8)</f>
        <v>30477000</v>
      </c>
      <c r="EQ6" s="66">
        <f t="shared" si="15"/>
        <v>30845709</v>
      </c>
      <c r="ER6" s="66">
        <f t="shared" si="15"/>
        <v>31156535</v>
      </c>
      <c r="ES6" s="66">
        <f t="shared" si="15"/>
        <v>31245256</v>
      </c>
      <c r="ET6" s="66">
        <f t="shared" si="15"/>
        <v>36941419</v>
      </c>
      <c r="EU6" s="66">
        <f t="shared" si="15"/>
        <v>38480542</v>
      </c>
      <c r="EV6" s="66">
        <f t="shared" si="15"/>
        <v>38744035</v>
      </c>
      <c r="EW6" s="66">
        <f t="shared" si="15"/>
        <v>40117620</v>
      </c>
      <c r="EX6" s="66">
        <f t="shared" si="15"/>
        <v>42330999</v>
      </c>
      <c r="EY6" s="66" t="str">
        <f>IF(EY8="-","【-】","【"&amp;SUBSTITUTE(TEXT(EY8,"#,##0"),"-","△")&amp;"】")</f>
        <v>【49,168,683】</v>
      </c>
    </row>
    <row r="7" spans="1:155" s="67" customFormat="1" x14ac:dyDescent="0.15">
      <c r="A7" s="48" t="s">
        <v>159</v>
      </c>
      <c r="B7" s="63">
        <f t="shared" ref="B7:AH7" si="16">B8</f>
        <v>2020</v>
      </c>
      <c r="C7" s="63">
        <f t="shared" si="16"/>
        <v>240001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3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50床以上～100床未満</v>
      </c>
      <c r="O7" s="63" t="str">
        <f>O8</f>
        <v>自治体職員</v>
      </c>
      <c r="P7" s="63" t="str">
        <f>P8</f>
        <v>直営</v>
      </c>
      <c r="Q7" s="64">
        <f t="shared" si="16"/>
        <v>8</v>
      </c>
      <c r="R7" s="63" t="str">
        <f t="shared" si="16"/>
        <v>-</v>
      </c>
      <c r="S7" s="63" t="str">
        <f t="shared" si="16"/>
        <v>ド 訓</v>
      </c>
      <c r="T7" s="63" t="str">
        <f t="shared" si="16"/>
        <v>救 へ</v>
      </c>
      <c r="U7" s="64">
        <f>U8</f>
        <v>1800756</v>
      </c>
      <c r="V7" s="64">
        <f>V8</f>
        <v>6295</v>
      </c>
      <c r="W7" s="63" t="str">
        <f>W8</f>
        <v>第１種該当</v>
      </c>
      <c r="X7" s="63" t="str">
        <f t="shared" si="16"/>
        <v>-</v>
      </c>
      <c r="Y7" s="63" t="str">
        <f t="shared" si="16"/>
        <v>１０：１</v>
      </c>
      <c r="Z7" s="64">
        <f t="shared" si="16"/>
        <v>46</v>
      </c>
      <c r="AA7" s="64">
        <f t="shared" si="16"/>
        <v>40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86</v>
      </c>
      <c r="AF7" s="64">
        <f t="shared" si="16"/>
        <v>46</v>
      </c>
      <c r="AG7" s="64" t="str">
        <f t="shared" si="16"/>
        <v>-</v>
      </c>
      <c r="AH7" s="64">
        <f t="shared" si="16"/>
        <v>46</v>
      </c>
      <c r="AI7" s="65">
        <f>AI8</f>
        <v>109.8</v>
      </c>
      <c r="AJ7" s="65">
        <f t="shared" ref="AJ7:AR7" si="17">AJ8</f>
        <v>109.8</v>
      </c>
      <c r="AK7" s="65">
        <f t="shared" si="17"/>
        <v>108.6</v>
      </c>
      <c r="AL7" s="65">
        <f t="shared" si="17"/>
        <v>117.2</v>
      </c>
      <c r="AM7" s="65">
        <f t="shared" si="17"/>
        <v>119.5</v>
      </c>
      <c r="AN7" s="65">
        <f t="shared" si="17"/>
        <v>98.4</v>
      </c>
      <c r="AO7" s="65">
        <f t="shared" si="17"/>
        <v>98.2</v>
      </c>
      <c r="AP7" s="65">
        <f t="shared" si="17"/>
        <v>97.5</v>
      </c>
      <c r="AQ7" s="65">
        <f t="shared" si="17"/>
        <v>97.7</v>
      </c>
      <c r="AR7" s="65">
        <f t="shared" si="17"/>
        <v>100.7</v>
      </c>
      <c r="AS7" s="65"/>
      <c r="AT7" s="65">
        <f>AT8</f>
        <v>78.400000000000006</v>
      </c>
      <c r="AU7" s="65">
        <f t="shared" ref="AU7:BC7" si="18">AU8</f>
        <v>78.900000000000006</v>
      </c>
      <c r="AV7" s="65">
        <f t="shared" si="18"/>
        <v>78.5</v>
      </c>
      <c r="AW7" s="65">
        <f t="shared" si="18"/>
        <v>84.6</v>
      </c>
      <c r="AX7" s="65">
        <f t="shared" si="18"/>
        <v>85.2</v>
      </c>
      <c r="AY7" s="65">
        <f t="shared" si="18"/>
        <v>77.900000000000006</v>
      </c>
      <c r="AZ7" s="65">
        <f t="shared" si="18"/>
        <v>78.099999999999994</v>
      </c>
      <c r="BA7" s="65">
        <f t="shared" si="18"/>
        <v>77</v>
      </c>
      <c r="BB7" s="65">
        <f t="shared" si="18"/>
        <v>77.099999999999994</v>
      </c>
      <c r="BC7" s="65">
        <f t="shared" si="18"/>
        <v>73.8</v>
      </c>
      <c r="BD7" s="65"/>
      <c r="BE7" s="65">
        <f>BE8</f>
        <v>117.1</v>
      </c>
      <c r="BF7" s="65">
        <f t="shared" ref="BF7:BN7" si="19">BF8</f>
        <v>100.1</v>
      </c>
      <c r="BG7" s="65">
        <f t="shared" si="19"/>
        <v>86.6</v>
      </c>
      <c r="BH7" s="65">
        <f t="shared" si="19"/>
        <v>67.2</v>
      </c>
      <c r="BI7" s="65">
        <f t="shared" si="19"/>
        <v>40.9</v>
      </c>
      <c r="BJ7" s="65">
        <f t="shared" si="19"/>
        <v>107.2</v>
      </c>
      <c r="BK7" s="65">
        <f t="shared" si="19"/>
        <v>114.4</v>
      </c>
      <c r="BL7" s="65">
        <f t="shared" si="19"/>
        <v>117</v>
      </c>
      <c r="BM7" s="65">
        <f t="shared" si="19"/>
        <v>118.8</v>
      </c>
      <c r="BN7" s="65">
        <f t="shared" si="19"/>
        <v>136</v>
      </c>
      <c r="BO7" s="65"/>
      <c r="BP7" s="65">
        <f>BP8</f>
        <v>44.3</v>
      </c>
      <c r="BQ7" s="65">
        <f t="shared" ref="BQ7:BY7" si="20">BQ8</f>
        <v>46</v>
      </c>
      <c r="BR7" s="65">
        <f t="shared" si="20"/>
        <v>45.7</v>
      </c>
      <c r="BS7" s="65">
        <f t="shared" si="20"/>
        <v>43.1</v>
      </c>
      <c r="BT7" s="65">
        <f t="shared" si="20"/>
        <v>42.2</v>
      </c>
      <c r="BU7" s="65">
        <f t="shared" si="20"/>
        <v>66.8</v>
      </c>
      <c r="BV7" s="65">
        <f t="shared" si="20"/>
        <v>67.900000000000006</v>
      </c>
      <c r="BW7" s="65">
        <f t="shared" si="20"/>
        <v>66.900000000000006</v>
      </c>
      <c r="BX7" s="65">
        <f t="shared" si="20"/>
        <v>66.099999999999994</v>
      </c>
      <c r="BY7" s="65">
        <f t="shared" si="20"/>
        <v>62.3</v>
      </c>
      <c r="BZ7" s="65"/>
      <c r="CA7" s="66">
        <f>CA8</f>
        <v>25717</v>
      </c>
      <c r="CB7" s="66">
        <f t="shared" ref="CB7:CJ7" si="21">CB8</f>
        <v>26201</v>
      </c>
      <c r="CC7" s="66">
        <f t="shared" si="21"/>
        <v>27879</v>
      </c>
      <c r="CD7" s="66">
        <f t="shared" si="21"/>
        <v>28089</v>
      </c>
      <c r="CE7" s="66">
        <f t="shared" si="21"/>
        <v>28465</v>
      </c>
      <c r="CF7" s="66">
        <f t="shared" si="21"/>
        <v>24882</v>
      </c>
      <c r="CG7" s="66">
        <f t="shared" si="21"/>
        <v>25249</v>
      </c>
      <c r="CH7" s="66">
        <f t="shared" si="21"/>
        <v>25711</v>
      </c>
      <c r="CI7" s="66">
        <f t="shared" si="21"/>
        <v>26415</v>
      </c>
      <c r="CJ7" s="66">
        <f t="shared" si="21"/>
        <v>27227</v>
      </c>
      <c r="CK7" s="65"/>
      <c r="CL7" s="66">
        <f>CL8</f>
        <v>7776</v>
      </c>
      <c r="CM7" s="66">
        <f t="shared" ref="CM7:CU7" si="22">CM8</f>
        <v>8155</v>
      </c>
      <c r="CN7" s="66">
        <f t="shared" si="22"/>
        <v>8271</v>
      </c>
      <c r="CO7" s="66">
        <f t="shared" si="22"/>
        <v>8366</v>
      </c>
      <c r="CP7" s="66">
        <f t="shared" si="22"/>
        <v>9300</v>
      </c>
      <c r="CQ7" s="66">
        <f t="shared" si="22"/>
        <v>8797</v>
      </c>
      <c r="CR7" s="66">
        <f t="shared" si="22"/>
        <v>8852</v>
      </c>
      <c r="CS7" s="66">
        <f t="shared" si="22"/>
        <v>9060</v>
      </c>
      <c r="CT7" s="66">
        <f t="shared" si="22"/>
        <v>9135</v>
      </c>
      <c r="CU7" s="66">
        <f t="shared" si="22"/>
        <v>9509</v>
      </c>
      <c r="CV7" s="65"/>
      <c r="CW7" s="65">
        <f>CW8</f>
        <v>79.099999999999994</v>
      </c>
      <c r="CX7" s="65">
        <f t="shared" ref="CX7:DF7" si="23">CX8</f>
        <v>79</v>
      </c>
      <c r="CY7" s="65">
        <f t="shared" si="23"/>
        <v>83.1</v>
      </c>
      <c r="CZ7" s="65">
        <f t="shared" si="23"/>
        <v>73.7</v>
      </c>
      <c r="DA7" s="65">
        <f t="shared" si="23"/>
        <v>72.400000000000006</v>
      </c>
      <c r="DB7" s="65">
        <f t="shared" si="23"/>
        <v>69.5</v>
      </c>
      <c r="DC7" s="65">
        <f t="shared" si="23"/>
        <v>70.3</v>
      </c>
      <c r="DD7" s="65">
        <f t="shared" si="23"/>
        <v>71.099999999999994</v>
      </c>
      <c r="DE7" s="65">
        <f t="shared" si="23"/>
        <v>72</v>
      </c>
      <c r="DF7" s="65">
        <f t="shared" si="23"/>
        <v>77.7</v>
      </c>
      <c r="DG7" s="65"/>
      <c r="DH7" s="65">
        <f>DH8</f>
        <v>8.8000000000000007</v>
      </c>
      <c r="DI7" s="65">
        <f t="shared" ref="DI7:DQ7" si="24">DI8</f>
        <v>8.4</v>
      </c>
      <c r="DJ7" s="65">
        <f t="shared" si="24"/>
        <v>8.9</v>
      </c>
      <c r="DK7" s="65">
        <f t="shared" si="24"/>
        <v>8.1</v>
      </c>
      <c r="DL7" s="65">
        <f t="shared" si="24"/>
        <v>8.1</v>
      </c>
      <c r="DM7" s="65">
        <f t="shared" si="24"/>
        <v>17.399999999999999</v>
      </c>
      <c r="DN7" s="65">
        <f t="shared" si="24"/>
        <v>17</v>
      </c>
      <c r="DO7" s="65">
        <f t="shared" si="24"/>
        <v>16.5</v>
      </c>
      <c r="DP7" s="65">
        <f t="shared" si="24"/>
        <v>16</v>
      </c>
      <c r="DQ7" s="65">
        <f t="shared" si="24"/>
        <v>15.7</v>
      </c>
      <c r="DR7" s="65"/>
      <c r="DS7" s="65">
        <f>DS8</f>
        <v>74.2</v>
      </c>
      <c r="DT7" s="65">
        <f t="shared" ref="DT7:EB7" si="25">DT8</f>
        <v>74.8</v>
      </c>
      <c r="DU7" s="65">
        <f t="shared" si="25"/>
        <v>74.2</v>
      </c>
      <c r="DV7" s="65">
        <f t="shared" si="25"/>
        <v>74.099999999999994</v>
      </c>
      <c r="DW7" s="65">
        <f t="shared" si="25"/>
        <v>75.2</v>
      </c>
      <c r="DX7" s="65">
        <f t="shared" si="25"/>
        <v>54.2</v>
      </c>
      <c r="DY7" s="65">
        <f t="shared" si="25"/>
        <v>53.8</v>
      </c>
      <c r="DZ7" s="65">
        <f t="shared" si="25"/>
        <v>56.1</v>
      </c>
      <c r="EA7" s="65">
        <f t="shared" si="25"/>
        <v>56.4</v>
      </c>
      <c r="EB7" s="65">
        <f t="shared" si="25"/>
        <v>56.9</v>
      </c>
      <c r="EC7" s="65"/>
      <c r="ED7" s="65">
        <f>ED8</f>
        <v>77.599999999999994</v>
      </c>
      <c r="EE7" s="65">
        <f t="shared" ref="EE7:EM7" si="26">EE8</f>
        <v>77.3</v>
      </c>
      <c r="EF7" s="65">
        <f t="shared" si="26"/>
        <v>75</v>
      </c>
      <c r="EG7" s="65">
        <f t="shared" si="26"/>
        <v>71.3</v>
      </c>
      <c r="EH7" s="65">
        <f t="shared" si="26"/>
        <v>73.7</v>
      </c>
      <c r="EI7" s="65">
        <f t="shared" si="26"/>
        <v>70</v>
      </c>
      <c r="EJ7" s="65">
        <f t="shared" si="26"/>
        <v>71</v>
      </c>
      <c r="EK7" s="65">
        <f t="shared" si="26"/>
        <v>73.2</v>
      </c>
      <c r="EL7" s="65">
        <f t="shared" si="26"/>
        <v>73.400000000000006</v>
      </c>
      <c r="EM7" s="65">
        <f t="shared" si="26"/>
        <v>72.5</v>
      </c>
      <c r="EN7" s="65"/>
      <c r="EO7" s="66">
        <f>EO8</f>
        <v>30244849</v>
      </c>
      <c r="EP7" s="66">
        <f t="shared" ref="EP7:EX7" si="27">EP8</f>
        <v>30477000</v>
      </c>
      <c r="EQ7" s="66">
        <f t="shared" si="27"/>
        <v>30845709</v>
      </c>
      <c r="ER7" s="66">
        <f t="shared" si="27"/>
        <v>31156535</v>
      </c>
      <c r="ES7" s="66">
        <f t="shared" si="27"/>
        <v>31245256</v>
      </c>
      <c r="ET7" s="66">
        <f t="shared" si="27"/>
        <v>36941419</v>
      </c>
      <c r="EU7" s="66">
        <f t="shared" si="27"/>
        <v>38480542</v>
      </c>
      <c r="EV7" s="66">
        <f t="shared" si="27"/>
        <v>38744035</v>
      </c>
      <c r="EW7" s="66">
        <f t="shared" si="27"/>
        <v>40117620</v>
      </c>
      <c r="EX7" s="66">
        <f t="shared" si="27"/>
        <v>42330999</v>
      </c>
      <c r="EY7" s="66"/>
    </row>
    <row r="8" spans="1:155" s="67" customFormat="1" x14ac:dyDescent="0.15">
      <c r="A8" s="48"/>
      <c r="B8" s="68">
        <v>2020</v>
      </c>
      <c r="C8" s="68">
        <v>240001</v>
      </c>
      <c r="D8" s="68">
        <v>46</v>
      </c>
      <c r="E8" s="68">
        <v>6</v>
      </c>
      <c r="F8" s="68">
        <v>0</v>
      </c>
      <c r="G8" s="68">
        <v>3</v>
      </c>
      <c r="H8" s="68" t="s">
        <v>160</v>
      </c>
      <c r="I8" s="68" t="s">
        <v>160</v>
      </c>
      <c r="J8" s="68" t="s">
        <v>161</v>
      </c>
      <c r="K8" s="68" t="s">
        <v>162</v>
      </c>
      <c r="L8" s="68" t="s">
        <v>163</v>
      </c>
      <c r="M8" s="68" t="s">
        <v>164</v>
      </c>
      <c r="N8" s="68" t="s">
        <v>165</v>
      </c>
      <c r="O8" s="68" t="s">
        <v>166</v>
      </c>
      <c r="P8" s="68" t="s">
        <v>167</v>
      </c>
      <c r="Q8" s="69">
        <v>8</v>
      </c>
      <c r="R8" s="68" t="s">
        <v>39</v>
      </c>
      <c r="S8" s="68" t="s">
        <v>168</v>
      </c>
      <c r="T8" s="68" t="s">
        <v>169</v>
      </c>
      <c r="U8" s="69">
        <v>1800756</v>
      </c>
      <c r="V8" s="69">
        <v>6295</v>
      </c>
      <c r="W8" s="68" t="s">
        <v>170</v>
      </c>
      <c r="X8" s="68" t="s">
        <v>39</v>
      </c>
      <c r="Y8" s="70" t="s">
        <v>171</v>
      </c>
      <c r="Z8" s="69">
        <v>46</v>
      </c>
      <c r="AA8" s="69">
        <v>40</v>
      </c>
      <c r="AB8" s="69" t="s">
        <v>39</v>
      </c>
      <c r="AC8" s="69" t="s">
        <v>39</v>
      </c>
      <c r="AD8" s="69" t="s">
        <v>39</v>
      </c>
      <c r="AE8" s="69">
        <v>86</v>
      </c>
      <c r="AF8" s="69">
        <v>46</v>
      </c>
      <c r="AG8" s="69" t="s">
        <v>39</v>
      </c>
      <c r="AH8" s="69">
        <v>46</v>
      </c>
      <c r="AI8" s="71">
        <v>109.8</v>
      </c>
      <c r="AJ8" s="71">
        <v>109.8</v>
      </c>
      <c r="AK8" s="71">
        <v>108.6</v>
      </c>
      <c r="AL8" s="71">
        <v>117.2</v>
      </c>
      <c r="AM8" s="71">
        <v>119.5</v>
      </c>
      <c r="AN8" s="71">
        <v>98.4</v>
      </c>
      <c r="AO8" s="71">
        <v>98.2</v>
      </c>
      <c r="AP8" s="71">
        <v>97.5</v>
      </c>
      <c r="AQ8" s="71">
        <v>97.7</v>
      </c>
      <c r="AR8" s="71">
        <v>100.7</v>
      </c>
      <c r="AS8" s="71">
        <v>102.5</v>
      </c>
      <c r="AT8" s="71">
        <v>78.400000000000006</v>
      </c>
      <c r="AU8" s="71">
        <v>78.900000000000006</v>
      </c>
      <c r="AV8" s="71">
        <v>78.5</v>
      </c>
      <c r="AW8" s="71">
        <v>84.6</v>
      </c>
      <c r="AX8" s="71">
        <v>85.2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73.8</v>
      </c>
      <c r="BD8" s="71">
        <v>84.7</v>
      </c>
      <c r="BE8" s="72">
        <v>117.1</v>
      </c>
      <c r="BF8" s="72">
        <v>100.1</v>
      </c>
      <c r="BG8" s="72">
        <v>86.6</v>
      </c>
      <c r="BH8" s="72">
        <v>67.2</v>
      </c>
      <c r="BI8" s="72">
        <v>40.9</v>
      </c>
      <c r="BJ8" s="72">
        <v>107.2</v>
      </c>
      <c r="BK8" s="72">
        <v>114.4</v>
      </c>
      <c r="BL8" s="72">
        <v>117</v>
      </c>
      <c r="BM8" s="72">
        <v>118.8</v>
      </c>
      <c r="BN8" s="72">
        <v>136</v>
      </c>
      <c r="BO8" s="72">
        <v>69.3</v>
      </c>
      <c r="BP8" s="71">
        <v>44.3</v>
      </c>
      <c r="BQ8" s="71">
        <v>46</v>
      </c>
      <c r="BR8" s="71">
        <v>45.7</v>
      </c>
      <c r="BS8" s="71">
        <v>43.1</v>
      </c>
      <c r="BT8" s="71">
        <v>42.2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62.3</v>
      </c>
      <c r="BZ8" s="71">
        <v>67.2</v>
      </c>
      <c r="CA8" s="72">
        <v>25717</v>
      </c>
      <c r="CB8" s="72">
        <v>26201</v>
      </c>
      <c r="CC8" s="72">
        <v>27879</v>
      </c>
      <c r="CD8" s="72">
        <v>28089</v>
      </c>
      <c r="CE8" s="72">
        <v>28465</v>
      </c>
      <c r="CF8" s="72">
        <v>24882</v>
      </c>
      <c r="CG8" s="72">
        <v>25249</v>
      </c>
      <c r="CH8" s="72">
        <v>25711</v>
      </c>
      <c r="CI8" s="72">
        <v>26415</v>
      </c>
      <c r="CJ8" s="72">
        <v>27227</v>
      </c>
      <c r="CK8" s="71">
        <v>56733</v>
      </c>
      <c r="CL8" s="72">
        <v>7776</v>
      </c>
      <c r="CM8" s="72">
        <v>8155</v>
      </c>
      <c r="CN8" s="72">
        <v>8271</v>
      </c>
      <c r="CO8" s="72">
        <v>8366</v>
      </c>
      <c r="CP8" s="72">
        <v>9300</v>
      </c>
      <c r="CQ8" s="72">
        <v>8797</v>
      </c>
      <c r="CR8" s="72">
        <v>8852</v>
      </c>
      <c r="CS8" s="72">
        <v>9060</v>
      </c>
      <c r="CT8" s="72">
        <v>9135</v>
      </c>
      <c r="CU8" s="72">
        <v>9509</v>
      </c>
      <c r="CV8" s="71">
        <v>16778</v>
      </c>
      <c r="CW8" s="72">
        <v>79.099999999999994</v>
      </c>
      <c r="CX8" s="72">
        <v>79</v>
      </c>
      <c r="CY8" s="72">
        <v>83.1</v>
      </c>
      <c r="CZ8" s="72">
        <v>73.7</v>
      </c>
      <c r="DA8" s="72">
        <v>72.400000000000006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77.7</v>
      </c>
      <c r="DG8" s="72">
        <v>58.8</v>
      </c>
      <c r="DH8" s="72">
        <v>8.8000000000000007</v>
      </c>
      <c r="DI8" s="72">
        <v>8.4</v>
      </c>
      <c r="DJ8" s="72">
        <v>8.9</v>
      </c>
      <c r="DK8" s="72">
        <v>8.1</v>
      </c>
      <c r="DL8" s="72">
        <v>8.1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15.7</v>
      </c>
      <c r="DR8" s="72">
        <v>24.8</v>
      </c>
      <c r="DS8" s="71">
        <v>74.2</v>
      </c>
      <c r="DT8" s="71">
        <v>74.8</v>
      </c>
      <c r="DU8" s="71">
        <v>74.2</v>
      </c>
      <c r="DV8" s="71">
        <v>74.099999999999994</v>
      </c>
      <c r="DW8" s="71">
        <v>75.2</v>
      </c>
      <c r="DX8" s="71">
        <v>54.2</v>
      </c>
      <c r="DY8" s="71">
        <v>53.8</v>
      </c>
      <c r="DZ8" s="71">
        <v>56.1</v>
      </c>
      <c r="EA8" s="71">
        <v>56.4</v>
      </c>
      <c r="EB8" s="71">
        <v>56.9</v>
      </c>
      <c r="EC8" s="71">
        <v>54.8</v>
      </c>
      <c r="ED8" s="71">
        <v>77.599999999999994</v>
      </c>
      <c r="EE8" s="71">
        <v>77.3</v>
      </c>
      <c r="EF8" s="71">
        <v>75</v>
      </c>
      <c r="EG8" s="71">
        <v>71.3</v>
      </c>
      <c r="EH8" s="71">
        <v>73.7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72.5</v>
      </c>
      <c r="EN8" s="71">
        <v>70.3</v>
      </c>
      <c r="EO8" s="72">
        <v>30244849</v>
      </c>
      <c r="EP8" s="72">
        <v>30477000</v>
      </c>
      <c r="EQ8" s="72">
        <v>30845709</v>
      </c>
      <c r="ER8" s="72">
        <v>31156535</v>
      </c>
      <c r="ES8" s="72">
        <v>31245256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42330999</v>
      </c>
      <c r="EY8" s="72">
        <v>49168683</v>
      </c>
    </row>
    <row r="9" spans="1:155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 x14ac:dyDescent="0.15">
      <c r="A10" s="77"/>
      <c r="B10" s="77" t="s">
        <v>172</v>
      </c>
      <c r="C10" s="77" t="s">
        <v>173</v>
      </c>
      <c r="D10" s="77" t="s">
        <v>174</v>
      </c>
      <c r="E10" s="77" t="s">
        <v>175</v>
      </c>
      <c r="F10" s="77" t="s">
        <v>176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 x14ac:dyDescent="0.1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稲垣 尚宏</cp:lastModifiedBy>
  <cp:lastPrinted>2022-01-18T09:01:15Z</cp:lastPrinted>
  <dcterms:created xsi:type="dcterms:W3CDTF">2021-12-03T08:47:32Z</dcterms:created>
  <dcterms:modified xsi:type="dcterms:W3CDTF">2022-01-18T09:01:33Z</dcterms:modified>
  <cp:category/>
</cp:coreProperties>
</file>