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w301853$\個人\11 経営比較分析\R3\"/>
    </mc:Choice>
  </mc:AlternateContent>
  <workbookProtection workbookAlgorithmName="SHA-512" workbookHashValue="cWnUHm2n/DhDEIfX4Lpj/38F/EghQji2kxaml/yrBjXtP9NlZiCzhV4h+cGFZ/QDIctG4PlS52748GxMx0LfGQ==" workbookSaltValue="yioPhR/SrT8LHSD18q6nfQ==" workbookSpinCount="100000" lockStructure="1"/>
  <bookViews>
    <workbookView xWindow="0" yWindow="0" windowWidth="28800" windowHeight="1348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DS32" i="4"/>
  <c r="LP12" i="4"/>
  <c r="ID12" i="4"/>
  <c r="EG12" i="4"/>
  <c r="CN12" i="4"/>
  <c r="AU12" i="4"/>
  <c r="LP10" i="4"/>
  <c r="JW10" i="4"/>
  <c r="FZ10" i="4"/>
  <c r="EG10" i="4"/>
  <c r="CN10" i="4"/>
  <c r="B10" i="4"/>
  <c r="LP8" i="4"/>
  <c r="JW8" i="4"/>
  <c r="ID8" i="4"/>
  <c r="FZ8" i="4"/>
  <c r="EG8" i="4"/>
  <c r="AU8" i="4"/>
  <c r="B8" i="4"/>
  <c r="B6" i="4"/>
  <c r="MH78" i="4" l="1"/>
  <c r="IZ54" i="4"/>
  <c r="IZ32" i="4"/>
  <c r="MN54" i="4"/>
  <c r="HM78" i="4"/>
  <c r="FL54" i="4"/>
  <c r="FL32" i="4"/>
  <c r="MN32" i="4"/>
  <c r="CS78" i="4"/>
  <c r="BX54" i="4"/>
  <c r="BX32" i="4"/>
  <c r="KU32" i="4"/>
  <c r="KU54" i="4"/>
  <c r="D11" i="5"/>
  <c r="AE32" i="4"/>
  <c r="AE54" i="4"/>
  <c r="AN78" i="4"/>
  <c r="E11" i="5"/>
  <c r="DS54" i="4"/>
  <c r="B11" i="5"/>
  <c r="JJ78" i="4" l="1"/>
  <c r="GR54" i="4"/>
  <c r="GR32" i="4"/>
  <c r="EO78" i="4"/>
  <c r="DD54" i="4"/>
  <c r="DD32" i="4"/>
  <c r="U78" i="4"/>
  <c r="P54" i="4"/>
  <c r="P32" i="4"/>
  <c r="KF54" i="4"/>
  <c r="KF32" i="4"/>
  <c r="BG78" i="4"/>
  <c r="AT54" i="4"/>
  <c r="AT32" i="4"/>
  <c r="GA78" i="4"/>
  <c r="EH54" i="4"/>
  <c r="LJ54" i="4"/>
  <c r="LJ32" i="4"/>
  <c r="EH32" i="4"/>
  <c r="KV78" i="4"/>
  <c r="HV54" i="4"/>
  <c r="HV32" i="4"/>
  <c r="LY54" i="4"/>
  <c r="LY32" i="4"/>
  <c r="BI32" i="4"/>
  <c r="LO78" i="4"/>
  <c r="IK54" i="4"/>
  <c r="IK32" i="4"/>
  <c r="GT78" i="4"/>
  <c r="EW54" i="4"/>
  <c r="EW32" i="4"/>
  <c r="BZ78" i="4"/>
  <c r="BI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<sst xmlns="http://schemas.openxmlformats.org/spreadsheetml/2006/main" count="326" uniqueCount="181">
  <si>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</si>
  <si>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</si>
  <si>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</si>
  <si>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</si>
  <si>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</si>
  <si>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</si>
  <si>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</si>
  <si>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</si>
  <si>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</si>
  <si>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</si>
  <si>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</si>
  <si>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</si>
  <si>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</si>
  <si>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</si>
  <si>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</si>
  <si>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</si>
  <si>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</si>
  <si>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</si>
  <si>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</si>
  <si>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</si>
  <si>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</si>
  <si>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</si>
  <si>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</si>
  <si>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</si>
  <si>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</si>
  <si>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</si>
  <si>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</si>
  <si>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</si>
  <si>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</si>
  <si>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</si>
  <si>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</si>
  <si>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</si>
  <si>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</si>
  <si>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</si>
  <si>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</si>
  <si>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</si>
  <si>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</si>
  <si>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</si>
  <si>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</si>
  <si>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</si>
  <si>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</si>
  <si>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</si>
  <si>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</si>
  <si>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</si>
  <si>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</si>
  <si>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</si>
  <si>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</si>
  <si>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</si>
  <si>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</si>
  <si>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</si>
  <si>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</si>
  <si>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</si>
  <si>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</si>
  <si>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</si>
  <si>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</si>
  <si>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</si>
  <si>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</si>
  <si>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</si>
  <si>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</si>
  <si>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</si>
  <si>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</si>
  <si>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</si>
  <si>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</si>
  <si>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</si>
  <si>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</si>
  <si>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</si>
  <si>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</si>
  <si>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</si>
  <si>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</si>
  <si>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</si>
  <si>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</si>
  <si>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</si>
  <si>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</si>
  <si>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</si>
  <si>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</si>
  <si>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</si>
  <si>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</si>
  <si>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</si>
  <si>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</si>
  <si>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</si>
  <si>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</si>
  <si>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</si>
  <si>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</si>
  <si>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</si>
  <si>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</si>
  <si>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</si>
  <si>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</si>
  <si>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</si>
  <si>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</si>
  <si>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</si>
  <si>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</si>
  <si>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</si>
  <si>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</si>
  <si>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</si>
  <si>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</si>
  <si>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</si>
  <si>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</si>
  <si>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</si>
  <si>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</si>
  <si>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</si>
  <si>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</si>
  <si>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</si>
  <si>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</si>
  <si>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</si>
  <si>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</si>
  <si>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</si>
  <si>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</si>
  <si>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</si>
  <si>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</si>
  <si>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</si>
  <si>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</si>
  <si>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</si>
  <si>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</si>
  <si>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</si>
  <si>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</si>
  <si>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</si>
  <si>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</si>
  <si>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</si>
  <si>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</si>
  <si>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</si>
  <si>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</si>
  <si>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</si>
  <si>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</si>
  <si>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</si>
  <si>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</si>
  <si>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</si>
  <si>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</si>
  <si>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</si>
  <si>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</si>
  <si>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</si>
  <si>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</si>
  <si>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</si>
  <si>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</si>
  <si>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</si>
  <si>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</si>
  <si>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</si>
  <si>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</si>
  <si>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</si>
  <si>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</si>
  <si>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</si>
  <si>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</si>
  <si>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</si>
  <si>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</si>
  <si>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</si>
  <si>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</si>
  <si>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</si>
  <si>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</si>
  <si>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</si>
  <si>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</si>
  <si>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</si>
  <si>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</si>
  <si>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</si>
  <si>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</si>
  <si>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</si>
  <si>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</si>
  <si>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</si>
  <si>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</si>
  <si>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</si>
  <si>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</si>
  <si>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</si>
  <si>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</si>
  <si>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小児保健医療センター</t>
  </si>
  <si>
    <t>条例全部</t>
  </si>
  <si>
    <t>病院事業</t>
  </si>
  <si>
    <t>一般病院</t>
  </si>
  <si>
    <t>100床以上～200床未満</t>
  </si>
  <si>
    <t>自治体職員</t>
  </si>
  <si>
    <t>直営</t>
  </si>
  <si>
    <t>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</si>
  <si>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</si>
  <si>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</si>
  <si>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</si>
  <si>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</si>
  <si>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</si>
  <si>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</si>
  <si>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</si>
  <si>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</si>
  <si>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・一般病院では対応困難な障害児医療や難治・慢性疾患を中心に、地域医療機関と連携を図りながら高度専門的な包括医療を提供している。
・乳幼児健診事業、母子保健従事者への研修、生活集団教室や遺伝相談など母子保健の中核的支援拠点として小児保健サービスを提供している。
・児童福祉法に基づく医療型児童発達支援センターを併設し、総合的な療育とリハビリテーションを行うとともに、地域療育教室への職員派遣や療育研修会などのサービスを提供している。</t>
    <phoneticPr fontId="5"/>
  </si>
  <si>
    <t>・新型コロナウイルス感染症流行の影響により、入院・外来ともに患者数、収益が減少し、経常収支比率、医業収支比率が落ち込んだ。収益の減少に伴い、固定費である職員給与費の対医業収益比率が上昇し、また高度な手術治療の割合が相対的に増加することで材料費の対医業収益比率も上昇した。
・依然として当該感染症が継続している状況下ではあるが、経営改善に向けて、診療体制を充実させより多くの患者の確保を図り、引き続き経費や材料費の抑制に努める。</t>
    <rPh sb="1" eb="3">
      <t>シンガタ</t>
    </rPh>
    <rPh sb="10" eb="13">
      <t>カンセンショウ</t>
    </rPh>
    <rPh sb="13" eb="15">
      <t>リュウコウ</t>
    </rPh>
    <rPh sb="16" eb="18">
      <t>エイキョウ</t>
    </rPh>
    <rPh sb="22" eb="24">
      <t>ニュウイン</t>
    </rPh>
    <rPh sb="25" eb="27">
      <t>ガイライ</t>
    </rPh>
    <rPh sb="30" eb="33">
      <t>カンジャスウ</t>
    </rPh>
    <rPh sb="34" eb="36">
      <t>シュウエキ</t>
    </rPh>
    <rPh sb="37" eb="39">
      <t>ゲンショウ</t>
    </rPh>
    <rPh sb="41" eb="43">
      <t>ケイジョウ</t>
    </rPh>
    <rPh sb="43" eb="45">
      <t>シュウシ</t>
    </rPh>
    <rPh sb="45" eb="47">
      <t>ヒリツ</t>
    </rPh>
    <rPh sb="48" eb="50">
      <t>イギョウ</t>
    </rPh>
    <rPh sb="50" eb="52">
      <t>シュウシ</t>
    </rPh>
    <rPh sb="52" eb="54">
      <t>ヒリツ</t>
    </rPh>
    <rPh sb="55" eb="56">
      <t>オ</t>
    </rPh>
    <rPh sb="57" eb="58">
      <t>コ</t>
    </rPh>
    <rPh sb="61" eb="63">
      <t>シュウエキ</t>
    </rPh>
    <rPh sb="64" eb="66">
      <t>ゲンショウ</t>
    </rPh>
    <rPh sb="67" eb="68">
      <t>トモナ</t>
    </rPh>
    <rPh sb="70" eb="73">
      <t>コテイヒ</t>
    </rPh>
    <rPh sb="76" eb="78">
      <t>ショクイン</t>
    </rPh>
    <rPh sb="78" eb="80">
      <t>キュウヨ</t>
    </rPh>
    <rPh sb="80" eb="81">
      <t>ヒ</t>
    </rPh>
    <rPh sb="82" eb="83">
      <t>タイ</t>
    </rPh>
    <rPh sb="83" eb="85">
      <t>イギョウ</t>
    </rPh>
    <rPh sb="85" eb="87">
      <t>シュウエキ</t>
    </rPh>
    <rPh sb="87" eb="89">
      <t>ヒリツ</t>
    </rPh>
    <rPh sb="90" eb="92">
      <t>ジョウショウ</t>
    </rPh>
    <rPh sb="96" eb="98">
      <t>コウド</t>
    </rPh>
    <rPh sb="99" eb="101">
      <t>シュジュツ</t>
    </rPh>
    <rPh sb="101" eb="103">
      <t>チリョウ</t>
    </rPh>
    <rPh sb="104" eb="106">
      <t>ワリアイ</t>
    </rPh>
    <rPh sb="107" eb="110">
      <t>ソウタイテキ</t>
    </rPh>
    <rPh sb="111" eb="113">
      <t>ゾウカ</t>
    </rPh>
    <rPh sb="118" eb="121">
      <t>ザイリョウヒ</t>
    </rPh>
    <rPh sb="122" eb="123">
      <t>タイ</t>
    </rPh>
    <rPh sb="123" eb="125">
      <t>イギョウ</t>
    </rPh>
    <rPh sb="125" eb="127">
      <t>シュウエキ</t>
    </rPh>
    <rPh sb="127" eb="129">
      <t>ヒリツ</t>
    </rPh>
    <rPh sb="130" eb="132">
      <t>ジョウショウ</t>
    </rPh>
    <rPh sb="137" eb="139">
      <t>イゼン</t>
    </rPh>
    <rPh sb="142" eb="147">
      <t>トウガイカンセンショウ</t>
    </rPh>
    <rPh sb="148" eb="150">
      <t>ケイゾク</t>
    </rPh>
    <rPh sb="154" eb="156">
      <t>ジョウキョウ</t>
    </rPh>
    <rPh sb="156" eb="157">
      <t>カ</t>
    </rPh>
    <rPh sb="163" eb="165">
      <t>ケイエイ</t>
    </rPh>
    <rPh sb="165" eb="167">
      <t>カイゼン</t>
    </rPh>
    <rPh sb="168" eb="169">
      <t>ム</t>
    </rPh>
    <rPh sb="172" eb="174">
      <t>シンリョウ</t>
    </rPh>
    <rPh sb="174" eb="176">
      <t>タイセイ</t>
    </rPh>
    <rPh sb="177" eb="179">
      <t>ジュウジツ</t>
    </rPh>
    <rPh sb="183" eb="184">
      <t>オオ</t>
    </rPh>
    <rPh sb="186" eb="188">
      <t>カンジャ</t>
    </rPh>
    <rPh sb="189" eb="191">
      <t>カクホ</t>
    </rPh>
    <rPh sb="192" eb="193">
      <t>ハカ</t>
    </rPh>
    <rPh sb="195" eb="196">
      <t>ヒ</t>
    </rPh>
    <rPh sb="197" eb="198">
      <t>ツヅ</t>
    </rPh>
    <rPh sb="199" eb="201">
      <t>ケイヒ</t>
    </rPh>
    <rPh sb="202" eb="205">
      <t>ザイリョウヒ</t>
    </rPh>
    <rPh sb="206" eb="208">
      <t>ヨクセイ</t>
    </rPh>
    <rPh sb="209" eb="210">
      <t>ツト</t>
    </rPh>
    <phoneticPr fontId="5"/>
  </si>
  <si>
    <t>・経営状態は平成29年度まで比較的堅調に推移していたが、以降赤字となっている。
・コロナ感染症の影響により厳しい状況ではあるが、必要な医療提供を継続するために院内感染防止に万全を期しながら、新規患者の増加と病床の最大限稼働の方策を講じ、経費の削減を徹底して、持続可能な経営の実現に努めていく。
・また、昭和63年の開設以来、難治慢性疾患の子供を対象とした医療・保健・療育・福祉の中核機関の役割を担ってきたが、施設設備の老朽化などにより十分な対応が困難となってきている。
・このため、令和11年1月の供用開始を目指し施設再整備を計画している。</t>
    <rPh sb="95" eb="97">
      <t>シンキ</t>
    </rPh>
    <rPh sb="97" eb="99">
      <t>カンジャ</t>
    </rPh>
    <rPh sb="100" eb="102">
      <t>ゾウカ</t>
    </rPh>
    <rPh sb="103" eb="105">
      <t>ビョウショウ</t>
    </rPh>
    <rPh sb="106" eb="109">
      <t>サイダイゲン</t>
    </rPh>
    <rPh sb="109" eb="111">
      <t>カドウ</t>
    </rPh>
    <rPh sb="112" eb="114">
      <t>ホウサク</t>
    </rPh>
    <rPh sb="115" eb="116">
      <t>コウ</t>
    </rPh>
    <rPh sb="118" eb="120">
      <t>ケイヒ</t>
    </rPh>
    <rPh sb="121" eb="123">
      <t>サクゲン</t>
    </rPh>
    <rPh sb="124" eb="126">
      <t>テッテイ</t>
    </rPh>
    <rPh sb="247" eb="248">
      <t>ガツ</t>
    </rPh>
    <rPh sb="254" eb="256">
      <t>メザ</t>
    </rPh>
    <rPh sb="257" eb="259">
      <t>シセツ</t>
    </rPh>
    <rPh sb="259" eb="262">
      <t>サイセイビ</t>
    </rPh>
    <phoneticPr fontId="5"/>
  </si>
  <si>
    <t>・有形固定資産減価償却率が類似病院の平均値と比べ高く、また、開設から３３年が経過し施設・設備の老朽化が進んでいることから、令和11年1月の供用開始を目指し施設再整備を計画している。
・難治・慢性疾患患者を対象とした高度専門医療や一般病院では対応困難な障害児医療を提供するため、性能が高く機能が充実した医療機器を整備し、優れた療養環境を提供する必要があり、１床当たりの有形固定資産が同規模の一般病院の平均値より高く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</si>
</sst>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73.2</c:v>
                </c:pt>
                <c:pt idx="1">
                  <c:v>66.2</c:v>
                </c:pt>
                <c:pt idx="2">
                  <c:v>67.2</c:v>
                </c:pt>
                <c:pt idx="3">
                  <c:v>70.3</c:v>
                </c:pt>
                <c:pt idx="4">
                  <c:v>47.6</c:v>
                </c:pt>
              </c:numCache>
            </c:numRef>
          </c:val>
          <c:extLst xmlns:c16r2="http://schemas.microsoft.com/office/drawing/2015/06/chart">
            <c:ext xmlns:c16="http://schemas.microsoft.com/office/drawing/2014/chart" uri="{C3380CC4-5D6E-409C-BE32-E72D297353CC}">
              <c16:uniqueId val="{00000000-9B54-4641-A1C1-9FB1F7CAC487}"/>
            </c:ext>
          </c:extLst>
        </c:ser>
        <c:dLbls>
          <c:showLegendKey val="0"/>
          <c:showVal val="0"/>
          <c:showCatName val="0"/>
          <c:showSerName val="0"/>
          <c:showPercent val="0"/>
          <c:showBubbleSize val="0"/>
        </c:dLbls>
        <c:gapWidth val="150"/>
        <c:axId val="-705499312"/>
        <c:axId val="-70549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9B54-4641-A1C1-9FB1F7CAC487}"/>
            </c:ext>
          </c:extLst>
        </c:ser>
        <c:dLbls>
          <c:showLegendKey val="0"/>
          <c:showVal val="0"/>
          <c:showCatName val="0"/>
          <c:showSerName val="0"/>
          <c:showPercent val="0"/>
          <c:showBubbleSize val="0"/>
        </c:dLbls>
        <c:marker val="1"/>
        <c:smooth val="0"/>
        <c:axId val="-705499312"/>
        <c:axId val="-705496592"/>
      </c:lineChart>
      <c:catAx>
        <c:axId val="-705499312"/>
        <c:scaling>
          <c:orientation val="minMax"/>
        </c:scaling>
        <c:delete val="1"/>
        <c:axPos val="b"/>
        <c:numFmt formatCode="General" sourceLinked="1"/>
        <c:majorTickMark val="none"/>
        <c:minorTickMark val="none"/>
        <c:tickLblPos val="none"/>
        <c:crossAx val="-705496592"/>
        <c:crosses val="autoZero"/>
        <c:auto val="1"/>
        <c:lblAlgn val="ctr"/>
        <c:lblOffset val="100"/>
        <c:noMultiLvlLbl val="1"/>
      </c:catAx>
      <c:valAx>
        <c:axId val="-70549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49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16607</c:v>
                </c:pt>
                <c:pt idx="1">
                  <c:v>16235</c:v>
                </c:pt>
                <c:pt idx="2">
                  <c:v>16392</c:v>
                </c:pt>
                <c:pt idx="3">
                  <c:v>16298</c:v>
                </c:pt>
                <c:pt idx="4">
                  <c:v>15477</c:v>
                </c:pt>
              </c:numCache>
            </c:numRef>
          </c:val>
          <c:extLst xmlns:c16r2="http://schemas.microsoft.com/office/drawing/2015/06/chart">
            <c:ext xmlns:c16="http://schemas.microsoft.com/office/drawing/2014/chart" uri="{C3380CC4-5D6E-409C-BE32-E72D297353CC}">
              <c16:uniqueId val="{00000000-E222-4005-ADB7-D6ED1F0C9A9A}"/>
            </c:ext>
          </c:extLst>
        </c:ser>
        <c:dLbls>
          <c:showLegendKey val="0"/>
          <c:showVal val="0"/>
          <c:showCatName val="0"/>
          <c:showSerName val="0"/>
          <c:showPercent val="0"/>
          <c:showBubbleSize val="0"/>
        </c:dLbls>
        <c:gapWidth val="150"/>
        <c:axId val="-878295200"/>
        <c:axId val="-8782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E222-4005-ADB7-D6ED1F0C9A9A}"/>
            </c:ext>
          </c:extLst>
        </c:ser>
        <c:dLbls>
          <c:showLegendKey val="0"/>
          <c:showVal val="0"/>
          <c:showCatName val="0"/>
          <c:showSerName val="0"/>
          <c:showPercent val="0"/>
          <c:showBubbleSize val="0"/>
        </c:dLbls>
        <c:marker val="1"/>
        <c:smooth val="0"/>
        <c:axId val="-878295200"/>
        <c:axId val="-878283776"/>
      </c:lineChart>
      <c:catAx>
        <c:axId val="-878295200"/>
        <c:scaling>
          <c:orientation val="minMax"/>
        </c:scaling>
        <c:delete val="1"/>
        <c:axPos val="b"/>
        <c:numFmt formatCode="General" sourceLinked="1"/>
        <c:majorTickMark val="none"/>
        <c:minorTickMark val="none"/>
        <c:tickLblPos val="none"/>
        <c:crossAx val="-878283776"/>
        <c:crosses val="autoZero"/>
        <c:auto val="1"/>
        <c:lblAlgn val="ctr"/>
        <c:lblOffset val="100"/>
        <c:noMultiLvlLbl val="1"/>
      </c:catAx>
      <c:valAx>
        <c:axId val="-87828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2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53216</c:v>
                </c:pt>
                <c:pt idx="1">
                  <c:v>52717</c:v>
                </c:pt>
                <c:pt idx="2">
                  <c:v>61615</c:v>
                </c:pt>
                <c:pt idx="3">
                  <c:v>61805</c:v>
                </c:pt>
                <c:pt idx="4">
                  <c:v>76192</c:v>
                </c:pt>
              </c:numCache>
            </c:numRef>
          </c:val>
          <c:extLst xmlns:c16r2="http://schemas.microsoft.com/office/drawing/2015/06/chart">
            <c:ext xmlns:c16="http://schemas.microsoft.com/office/drawing/2014/chart" uri="{C3380CC4-5D6E-409C-BE32-E72D297353CC}">
              <c16:uniqueId val="{00000000-432B-4ADE-B9F2-5F1937F69428}"/>
            </c:ext>
          </c:extLst>
        </c:ser>
        <c:dLbls>
          <c:showLegendKey val="0"/>
          <c:showVal val="0"/>
          <c:showCatName val="0"/>
          <c:showSerName val="0"/>
          <c:showPercent val="0"/>
          <c:showBubbleSize val="0"/>
        </c:dLbls>
        <c:gapWidth val="150"/>
        <c:axId val="-564559968"/>
        <c:axId val="-5645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432B-4ADE-B9F2-5F1937F69428}"/>
            </c:ext>
          </c:extLst>
        </c:ser>
        <c:dLbls>
          <c:showLegendKey val="0"/>
          <c:showVal val="0"/>
          <c:showCatName val="0"/>
          <c:showSerName val="0"/>
          <c:showPercent val="0"/>
          <c:showBubbleSize val="0"/>
        </c:dLbls>
        <c:marker val="1"/>
        <c:smooth val="0"/>
        <c:axId val="-564559968"/>
        <c:axId val="-564553984"/>
      </c:lineChart>
      <c:catAx>
        <c:axId val="-564559968"/>
        <c:scaling>
          <c:orientation val="minMax"/>
        </c:scaling>
        <c:delete val="1"/>
        <c:axPos val="b"/>
        <c:numFmt formatCode="General" sourceLinked="1"/>
        <c:majorTickMark val="none"/>
        <c:minorTickMark val="none"/>
        <c:tickLblPos val="none"/>
        <c:crossAx val="-564553984"/>
        <c:crosses val="autoZero"/>
        <c:auto val="1"/>
        <c:lblAlgn val="ctr"/>
        <c:lblOffset val="100"/>
        <c:noMultiLvlLbl val="1"/>
      </c:catAx>
      <c:valAx>
        <c:axId val="-56455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455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10.6</c:v>
                </c:pt>
              </c:numCache>
            </c:numRef>
          </c:val>
          <c:extLst xmlns:c16r2="http://schemas.microsoft.com/office/drawing/2015/06/chart">
            <c:ext xmlns:c16="http://schemas.microsoft.com/office/drawing/2014/chart" uri="{C3380CC4-5D6E-409C-BE32-E72D297353CC}">
              <c16:uniqueId val="{00000000-62A1-4DDF-BFFB-B8086E4FAED4}"/>
            </c:ext>
          </c:extLst>
        </c:ser>
        <c:dLbls>
          <c:showLegendKey val="0"/>
          <c:showVal val="0"/>
          <c:showCatName val="0"/>
          <c:showSerName val="0"/>
          <c:showPercent val="0"/>
          <c:showBubbleSize val="0"/>
        </c:dLbls>
        <c:gapWidth val="150"/>
        <c:axId val="-705493328"/>
        <c:axId val="-7054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62A1-4DDF-BFFB-B8086E4FAED4}"/>
            </c:ext>
          </c:extLst>
        </c:ser>
        <c:dLbls>
          <c:showLegendKey val="0"/>
          <c:showVal val="0"/>
          <c:showCatName val="0"/>
          <c:showSerName val="0"/>
          <c:showPercent val="0"/>
          <c:showBubbleSize val="0"/>
        </c:dLbls>
        <c:marker val="1"/>
        <c:smooth val="0"/>
        <c:axId val="-705493328"/>
        <c:axId val="-705491152"/>
      </c:lineChart>
      <c:catAx>
        <c:axId val="-705493328"/>
        <c:scaling>
          <c:orientation val="minMax"/>
        </c:scaling>
        <c:delete val="1"/>
        <c:axPos val="b"/>
        <c:numFmt formatCode="General" sourceLinked="1"/>
        <c:majorTickMark val="none"/>
        <c:minorTickMark val="none"/>
        <c:tickLblPos val="none"/>
        <c:crossAx val="-705491152"/>
        <c:crosses val="autoZero"/>
        <c:auto val="1"/>
        <c:lblAlgn val="ctr"/>
        <c:lblOffset val="100"/>
        <c:noMultiLvlLbl val="1"/>
      </c:catAx>
      <c:valAx>
        <c:axId val="-70549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49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89.9</c:v>
                </c:pt>
                <c:pt idx="1">
                  <c:v>87.4</c:v>
                </c:pt>
                <c:pt idx="2">
                  <c:v>84</c:v>
                </c:pt>
                <c:pt idx="3">
                  <c:v>84.7</c:v>
                </c:pt>
                <c:pt idx="4">
                  <c:v>72.099999999999994</c:v>
                </c:pt>
              </c:numCache>
            </c:numRef>
          </c:val>
          <c:extLst xmlns:c16r2="http://schemas.microsoft.com/office/drawing/2015/06/chart">
            <c:ext xmlns:c16="http://schemas.microsoft.com/office/drawing/2014/chart" uri="{C3380CC4-5D6E-409C-BE32-E72D297353CC}">
              <c16:uniqueId val="{00000000-DF49-447E-A803-AFCEF3D70CFE}"/>
            </c:ext>
          </c:extLst>
        </c:ser>
        <c:dLbls>
          <c:showLegendKey val="0"/>
          <c:showVal val="0"/>
          <c:showCatName val="0"/>
          <c:showSerName val="0"/>
          <c:showPercent val="0"/>
          <c:showBubbleSize val="0"/>
        </c:dLbls>
        <c:gapWidth val="150"/>
        <c:axId val="-705492784"/>
        <c:axId val="-70549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DF49-447E-A803-AFCEF3D70CFE}"/>
            </c:ext>
          </c:extLst>
        </c:ser>
        <c:dLbls>
          <c:showLegendKey val="0"/>
          <c:showVal val="0"/>
          <c:showCatName val="0"/>
          <c:showSerName val="0"/>
          <c:showPercent val="0"/>
          <c:showBubbleSize val="0"/>
        </c:dLbls>
        <c:marker val="1"/>
        <c:smooth val="0"/>
        <c:axId val="-705492784"/>
        <c:axId val="-705497680"/>
      </c:lineChart>
      <c:catAx>
        <c:axId val="-705492784"/>
        <c:scaling>
          <c:orientation val="minMax"/>
        </c:scaling>
        <c:delete val="1"/>
        <c:axPos val="b"/>
        <c:numFmt formatCode="General" sourceLinked="1"/>
        <c:majorTickMark val="none"/>
        <c:minorTickMark val="none"/>
        <c:tickLblPos val="none"/>
        <c:crossAx val="-705497680"/>
        <c:crosses val="autoZero"/>
        <c:auto val="1"/>
        <c:lblAlgn val="ctr"/>
        <c:lblOffset val="100"/>
        <c:noMultiLvlLbl val="1"/>
      </c:catAx>
      <c:valAx>
        <c:axId val="-70549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49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103.6</c:v>
                </c:pt>
                <c:pt idx="1">
                  <c:v>99.9</c:v>
                </c:pt>
                <c:pt idx="2">
                  <c:v>95.5</c:v>
                </c:pt>
                <c:pt idx="3">
                  <c:v>95.2</c:v>
                </c:pt>
                <c:pt idx="4">
                  <c:v>83.9</c:v>
                </c:pt>
              </c:numCache>
            </c:numRef>
          </c:val>
          <c:extLst xmlns:c16r2="http://schemas.microsoft.com/office/drawing/2015/06/chart">
            <c:ext xmlns:c16="http://schemas.microsoft.com/office/drawing/2014/chart" uri="{C3380CC4-5D6E-409C-BE32-E72D297353CC}">
              <c16:uniqueId val="{00000000-AA5E-4233-93D7-F900CAE24877}"/>
            </c:ext>
          </c:extLst>
        </c:ser>
        <c:dLbls>
          <c:showLegendKey val="0"/>
          <c:showVal val="0"/>
          <c:showCatName val="0"/>
          <c:showSerName val="0"/>
          <c:showPercent val="0"/>
          <c:showBubbleSize val="0"/>
        </c:dLbls>
        <c:gapWidth val="150"/>
        <c:axId val="-705505296"/>
        <c:axId val="-7055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AA5E-4233-93D7-F900CAE24877}"/>
            </c:ext>
          </c:extLst>
        </c:ser>
        <c:dLbls>
          <c:showLegendKey val="0"/>
          <c:showVal val="0"/>
          <c:showCatName val="0"/>
          <c:showSerName val="0"/>
          <c:showPercent val="0"/>
          <c:showBubbleSize val="0"/>
        </c:dLbls>
        <c:marker val="1"/>
        <c:smooth val="0"/>
        <c:axId val="-705505296"/>
        <c:axId val="-705503120"/>
      </c:lineChart>
      <c:catAx>
        <c:axId val="-705505296"/>
        <c:scaling>
          <c:orientation val="minMax"/>
        </c:scaling>
        <c:delete val="1"/>
        <c:axPos val="b"/>
        <c:numFmt formatCode="General" sourceLinked="1"/>
        <c:majorTickMark val="none"/>
        <c:minorTickMark val="none"/>
        <c:tickLblPos val="none"/>
        <c:crossAx val="-705503120"/>
        <c:crosses val="autoZero"/>
        <c:auto val="1"/>
        <c:lblAlgn val="ctr"/>
        <c:lblOffset val="100"/>
        <c:noMultiLvlLbl val="1"/>
      </c:catAx>
      <c:valAx>
        <c:axId val="-70550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0550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75.599999999999994</c:v>
                </c:pt>
                <c:pt idx="1">
                  <c:v>70.8</c:v>
                </c:pt>
                <c:pt idx="2">
                  <c:v>72.3</c:v>
                </c:pt>
                <c:pt idx="3">
                  <c:v>73.599999999999994</c:v>
                </c:pt>
                <c:pt idx="4">
                  <c:v>75.5</c:v>
                </c:pt>
              </c:numCache>
            </c:numRef>
          </c:val>
          <c:extLst xmlns:c16r2="http://schemas.microsoft.com/office/drawing/2015/06/chart">
            <c:ext xmlns:c16="http://schemas.microsoft.com/office/drawing/2014/chart" uri="{C3380CC4-5D6E-409C-BE32-E72D297353CC}">
              <c16:uniqueId val="{00000000-7BE5-46F8-8184-FC02BF6CAFBB}"/>
            </c:ext>
          </c:extLst>
        </c:ser>
        <c:dLbls>
          <c:showLegendKey val="0"/>
          <c:showVal val="0"/>
          <c:showCatName val="0"/>
          <c:showSerName val="0"/>
          <c:showPercent val="0"/>
          <c:showBubbleSize val="0"/>
        </c:dLbls>
        <c:gapWidth val="150"/>
        <c:axId val="-705497136"/>
        <c:axId val="-7054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BE5-46F8-8184-FC02BF6CAFBB}"/>
            </c:ext>
          </c:extLst>
        </c:ser>
        <c:dLbls>
          <c:showLegendKey val="0"/>
          <c:showVal val="0"/>
          <c:showCatName val="0"/>
          <c:showSerName val="0"/>
          <c:showPercent val="0"/>
          <c:showBubbleSize val="0"/>
        </c:dLbls>
        <c:marker val="1"/>
        <c:smooth val="0"/>
        <c:axId val="-705497136"/>
        <c:axId val="-705490608"/>
      </c:lineChart>
      <c:catAx>
        <c:axId val="-705497136"/>
        <c:scaling>
          <c:orientation val="minMax"/>
        </c:scaling>
        <c:delete val="1"/>
        <c:axPos val="b"/>
        <c:numFmt formatCode="General" sourceLinked="1"/>
        <c:majorTickMark val="none"/>
        <c:minorTickMark val="none"/>
        <c:tickLblPos val="none"/>
        <c:crossAx val="-705490608"/>
        <c:crosses val="autoZero"/>
        <c:auto val="1"/>
        <c:lblAlgn val="ctr"/>
        <c:lblOffset val="100"/>
        <c:noMultiLvlLbl val="1"/>
      </c:catAx>
      <c:valAx>
        <c:axId val="-70549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49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77.7</c:v>
                </c:pt>
                <c:pt idx="1">
                  <c:v>59.3</c:v>
                </c:pt>
                <c:pt idx="2">
                  <c:v>60.1</c:v>
                </c:pt>
                <c:pt idx="3">
                  <c:v>62.6</c:v>
                </c:pt>
                <c:pt idx="4">
                  <c:v>65.900000000000006</c:v>
                </c:pt>
              </c:numCache>
            </c:numRef>
          </c:val>
          <c:extLst xmlns:c16r2="http://schemas.microsoft.com/office/drawing/2015/06/chart">
            <c:ext xmlns:c16="http://schemas.microsoft.com/office/drawing/2014/chart" uri="{C3380CC4-5D6E-409C-BE32-E72D297353CC}">
              <c16:uniqueId val="{00000000-A278-4A83-AF38-108B201FB129}"/>
            </c:ext>
          </c:extLst>
        </c:ser>
        <c:dLbls>
          <c:showLegendKey val="0"/>
          <c:showVal val="0"/>
          <c:showCatName val="0"/>
          <c:showSerName val="0"/>
          <c:showPercent val="0"/>
          <c:showBubbleSize val="0"/>
        </c:dLbls>
        <c:gapWidth val="150"/>
        <c:axId val="-705502576"/>
        <c:axId val="-70549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A278-4A83-AF38-108B201FB129}"/>
            </c:ext>
          </c:extLst>
        </c:ser>
        <c:dLbls>
          <c:showLegendKey val="0"/>
          <c:showVal val="0"/>
          <c:showCatName val="0"/>
          <c:showSerName val="0"/>
          <c:showPercent val="0"/>
          <c:showBubbleSize val="0"/>
        </c:dLbls>
        <c:marker val="1"/>
        <c:smooth val="0"/>
        <c:axId val="-705502576"/>
        <c:axId val="-705496048"/>
      </c:lineChart>
      <c:catAx>
        <c:axId val="-705502576"/>
        <c:scaling>
          <c:orientation val="minMax"/>
        </c:scaling>
        <c:delete val="1"/>
        <c:axPos val="b"/>
        <c:numFmt formatCode="General" sourceLinked="1"/>
        <c:majorTickMark val="none"/>
        <c:minorTickMark val="none"/>
        <c:tickLblPos val="none"/>
        <c:crossAx val="-705496048"/>
        <c:crosses val="autoZero"/>
        <c:auto val="1"/>
        <c:lblAlgn val="ctr"/>
        <c:lblOffset val="100"/>
        <c:noMultiLvlLbl val="1"/>
      </c:catAx>
      <c:valAx>
        <c:axId val="-70549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50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50806000</c:v>
                </c:pt>
                <c:pt idx="1">
                  <c:v>51868240</c:v>
                </c:pt>
                <c:pt idx="2">
                  <c:v>50696450</c:v>
                </c:pt>
                <c:pt idx="3">
                  <c:v>51245300</c:v>
                </c:pt>
                <c:pt idx="4">
                  <c:v>51572990</c:v>
                </c:pt>
              </c:numCache>
            </c:numRef>
          </c:val>
          <c:extLst xmlns:c16r2="http://schemas.microsoft.com/office/drawing/2015/06/chart">
            <c:ext xmlns:c16="http://schemas.microsoft.com/office/drawing/2014/chart" uri="{C3380CC4-5D6E-409C-BE32-E72D297353CC}">
              <c16:uniqueId val="{00000000-077F-4C7C-998D-F7393D046437}"/>
            </c:ext>
          </c:extLst>
        </c:ser>
        <c:dLbls>
          <c:showLegendKey val="0"/>
          <c:showVal val="0"/>
          <c:showCatName val="0"/>
          <c:showSerName val="0"/>
          <c:showPercent val="0"/>
          <c:showBubbleSize val="0"/>
        </c:dLbls>
        <c:gapWidth val="150"/>
        <c:axId val="-705505840"/>
        <c:axId val="-70549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77F-4C7C-998D-F7393D046437}"/>
            </c:ext>
          </c:extLst>
        </c:ser>
        <c:dLbls>
          <c:showLegendKey val="0"/>
          <c:showVal val="0"/>
          <c:showCatName val="0"/>
          <c:showSerName val="0"/>
          <c:showPercent val="0"/>
          <c:showBubbleSize val="0"/>
        </c:dLbls>
        <c:marker val="1"/>
        <c:smooth val="0"/>
        <c:axId val="-705505840"/>
        <c:axId val="-705492240"/>
      </c:lineChart>
      <c:catAx>
        <c:axId val="-705505840"/>
        <c:scaling>
          <c:orientation val="minMax"/>
        </c:scaling>
        <c:delete val="1"/>
        <c:axPos val="b"/>
        <c:numFmt formatCode="General" sourceLinked="1"/>
        <c:majorTickMark val="none"/>
        <c:minorTickMark val="none"/>
        <c:tickLblPos val="none"/>
        <c:crossAx val="-705492240"/>
        <c:crosses val="autoZero"/>
        <c:auto val="1"/>
        <c:lblAlgn val="ctr"/>
        <c:lblOffset val="100"/>
        <c:noMultiLvlLbl val="1"/>
      </c:catAx>
      <c:valAx>
        <c:axId val="-70549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550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16.2</c:v>
                </c:pt>
                <c:pt idx="1">
                  <c:v>15.5</c:v>
                </c:pt>
                <c:pt idx="2">
                  <c:v>21.9</c:v>
                </c:pt>
                <c:pt idx="3">
                  <c:v>21.1</c:v>
                </c:pt>
                <c:pt idx="4">
                  <c:v>25.1</c:v>
                </c:pt>
              </c:numCache>
            </c:numRef>
          </c:val>
          <c:extLst xmlns:c16r2="http://schemas.microsoft.com/office/drawing/2015/06/chart">
            <c:ext xmlns:c16="http://schemas.microsoft.com/office/drawing/2014/chart" uri="{C3380CC4-5D6E-409C-BE32-E72D297353CC}">
              <c16:uniqueId val="{00000000-EE6C-46DB-9B7E-A35897E3F6CA}"/>
            </c:ext>
          </c:extLst>
        </c:ser>
        <c:dLbls>
          <c:showLegendKey val="0"/>
          <c:showVal val="0"/>
          <c:showCatName val="0"/>
          <c:showSerName val="0"/>
          <c:showPercent val="0"/>
          <c:showBubbleSize val="0"/>
        </c:dLbls>
        <c:gapWidth val="150"/>
        <c:axId val="-705495504"/>
        <c:axId val="-7054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EE6C-46DB-9B7E-A35897E3F6CA}"/>
            </c:ext>
          </c:extLst>
        </c:ser>
        <c:dLbls>
          <c:showLegendKey val="0"/>
          <c:showVal val="0"/>
          <c:showCatName val="0"/>
          <c:showSerName val="0"/>
          <c:showPercent val="0"/>
          <c:showBubbleSize val="0"/>
        </c:dLbls>
        <c:marker val="1"/>
        <c:smooth val="0"/>
        <c:axId val="-705495504"/>
        <c:axId val="-705494416"/>
      </c:lineChart>
      <c:catAx>
        <c:axId val="-705495504"/>
        <c:scaling>
          <c:orientation val="minMax"/>
        </c:scaling>
        <c:delete val="1"/>
        <c:axPos val="b"/>
        <c:numFmt formatCode="General" sourceLinked="1"/>
        <c:majorTickMark val="none"/>
        <c:minorTickMark val="none"/>
        <c:tickLblPos val="none"/>
        <c:crossAx val="-705494416"/>
        <c:crosses val="autoZero"/>
        <c:auto val="1"/>
        <c:lblAlgn val="ctr"/>
        <c:lblOffset val="100"/>
        <c:noMultiLvlLbl val="1"/>
      </c:catAx>
      <c:valAx>
        <c:axId val="-70549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49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55.4</c:v>
                </c:pt>
                <c:pt idx="1">
                  <c:v>54</c:v>
                </c:pt>
                <c:pt idx="2">
                  <c:v>54.5</c:v>
                </c:pt>
                <c:pt idx="3">
                  <c:v>56.5</c:v>
                </c:pt>
                <c:pt idx="4">
                  <c:v>70</c:v>
                </c:pt>
              </c:numCache>
            </c:numRef>
          </c:val>
          <c:extLst xmlns:c16r2="http://schemas.microsoft.com/office/drawing/2015/06/chart">
            <c:ext xmlns:c16="http://schemas.microsoft.com/office/drawing/2014/chart" uri="{C3380CC4-5D6E-409C-BE32-E72D297353CC}">
              <c16:uniqueId val="{00000000-A2EF-422C-BEE5-8E8D5FEE5226}"/>
            </c:ext>
          </c:extLst>
        </c:ser>
        <c:dLbls>
          <c:showLegendKey val="0"/>
          <c:showVal val="0"/>
          <c:showCatName val="0"/>
          <c:showSerName val="0"/>
          <c:showPercent val="0"/>
          <c:showBubbleSize val="0"/>
        </c:dLbls>
        <c:gapWidth val="150"/>
        <c:axId val="-705504752"/>
        <c:axId val="-7055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A2EF-422C-BEE5-8E8D5FEE5226}"/>
            </c:ext>
          </c:extLst>
        </c:ser>
        <c:dLbls>
          <c:showLegendKey val="0"/>
          <c:showVal val="0"/>
          <c:showCatName val="0"/>
          <c:showSerName val="0"/>
          <c:showPercent val="0"/>
          <c:showBubbleSize val="0"/>
        </c:dLbls>
        <c:marker val="1"/>
        <c:smooth val="0"/>
        <c:axId val="-705504752"/>
        <c:axId val="-705504208"/>
      </c:lineChart>
      <c:catAx>
        <c:axId val="-705504752"/>
        <c:scaling>
          <c:orientation val="minMax"/>
        </c:scaling>
        <c:delete val="1"/>
        <c:axPos val="b"/>
        <c:numFmt formatCode="General" sourceLinked="1"/>
        <c:majorTickMark val="none"/>
        <c:minorTickMark val="none"/>
        <c:tickLblPos val="none"/>
        <c:crossAx val="-705504208"/>
        <c:crosses val="autoZero"/>
        <c:auto val="1"/>
        <c:lblAlgn val="ctr"/>
        <c:lblOffset val="100"/>
        <c:noMultiLvlLbl val="1"/>
      </c:catAx>
      <c:valAx>
        <c:axId val="-70550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50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40" zoomScale="130" zoomScaleNormal="13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　小児保健医療センター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1418886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12970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103.6</v>
      </c>
      <c r="Q33" s="130"/>
      <c r="R33" s="130"/>
      <c r="S33" s="130"/>
      <c r="T33" s="130"/>
      <c r="U33" s="130"/>
      <c r="V33" s="130"/>
      <c r="W33" s="130"/>
      <c r="X33" s="130"/>
      <c r="Y33" s="130"/>
      <c r="Z33" s="130"/>
      <c r="AA33" s="130"/>
      <c r="AB33" s="130"/>
      <c r="AC33" s="130"/>
      <c r="AD33" s="131"/>
      <c r="AE33" s="129">
        <f>データ!AJ7</f>
        <v>99.9</v>
      </c>
      <c r="AF33" s="130"/>
      <c r="AG33" s="130"/>
      <c r="AH33" s="130"/>
      <c r="AI33" s="130"/>
      <c r="AJ33" s="130"/>
      <c r="AK33" s="130"/>
      <c r="AL33" s="130"/>
      <c r="AM33" s="130"/>
      <c r="AN33" s="130"/>
      <c r="AO33" s="130"/>
      <c r="AP33" s="130"/>
      <c r="AQ33" s="130"/>
      <c r="AR33" s="130"/>
      <c r="AS33" s="131"/>
      <c r="AT33" s="129">
        <f>データ!AK7</f>
        <v>95.5</v>
      </c>
      <c r="AU33" s="130"/>
      <c r="AV33" s="130"/>
      <c r="AW33" s="130"/>
      <c r="AX33" s="130"/>
      <c r="AY33" s="130"/>
      <c r="AZ33" s="130"/>
      <c r="BA33" s="130"/>
      <c r="BB33" s="130"/>
      <c r="BC33" s="130"/>
      <c r="BD33" s="130"/>
      <c r="BE33" s="130"/>
      <c r="BF33" s="130"/>
      <c r="BG33" s="130"/>
      <c r="BH33" s="131"/>
      <c r="BI33" s="129">
        <f>データ!AL7</f>
        <v>95.2</v>
      </c>
      <c r="BJ33" s="130"/>
      <c r="BK33" s="130"/>
      <c r="BL33" s="130"/>
      <c r="BM33" s="130"/>
      <c r="BN33" s="130"/>
      <c r="BO33" s="130"/>
      <c r="BP33" s="130"/>
      <c r="BQ33" s="130"/>
      <c r="BR33" s="130"/>
      <c r="BS33" s="130"/>
      <c r="BT33" s="130"/>
      <c r="BU33" s="130"/>
      <c r="BV33" s="130"/>
      <c r="BW33" s="131"/>
      <c r="BX33" s="129">
        <f>データ!AM7</f>
        <v>83.9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89.9</v>
      </c>
      <c r="DE33" s="130"/>
      <c r="DF33" s="130"/>
      <c r="DG33" s="130"/>
      <c r="DH33" s="130"/>
      <c r="DI33" s="130"/>
      <c r="DJ33" s="130"/>
      <c r="DK33" s="130"/>
      <c r="DL33" s="130"/>
      <c r="DM33" s="130"/>
      <c r="DN33" s="130"/>
      <c r="DO33" s="130"/>
      <c r="DP33" s="130"/>
      <c r="DQ33" s="130"/>
      <c r="DR33" s="131"/>
      <c r="DS33" s="129">
        <f>データ!AU7</f>
        <v>87.4</v>
      </c>
      <c r="DT33" s="130"/>
      <c r="DU33" s="130"/>
      <c r="DV33" s="130"/>
      <c r="DW33" s="130"/>
      <c r="DX33" s="130"/>
      <c r="DY33" s="130"/>
      <c r="DZ33" s="130"/>
      <c r="EA33" s="130"/>
      <c r="EB33" s="130"/>
      <c r="EC33" s="130"/>
      <c r="ED33" s="130"/>
      <c r="EE33" s="130"/>
      <c r="EF33" s="130"/>
      <c r="EG33" s="131"/>
      <c r="EH33" s="129">
        <f>データ!AV7</f>
        <v>84</v>
      </c>
      <c r="EI33" s="130"/>
      <c r="EJ33" s="130"/>
      <c r="EK33" s="130"/>
      <c r="EL33" s="130"/>
      <c r="EM33" s="130"/>
      <c r="EN33" s="130"/>
      <c r="EO33" s="130"/>
      <c r="EP33" s="130"/>
      <c r="EQ33" s="130"/>
      <c r="ER33" s="130"/>
      <c r="ES33" s="130"/>
      <c r="ET33" s="130"/>
      <c r="EU33" s="130"/>
      <c r="EV33" s="131"/>
      <c r="EW33" s="129">
        <f>データ!AW7</f>
        <v>84.7</v>
      </c>
      <c r="EX33" s="130"/>
      <c r="EY33" s="130"/>
      <c r="EZ33" s="130"/>
      <c r="FA33" s="130"/>
      <c r="FB33" s="130"/>
      <c r="FC33" s="130"/>
      <c r="FD33" s="130"/>
      <c r="FE33" s="130"/>
      <c r="FF33" s="130"/>
      <c r="FG33" s="130"/>
      <c r="FH33" s="130"/>
      <c r="FI33" s="130"/>
      <c r="FJ33" s="130"/>
      <c r="FK33" s="131"/>
      <c r="FL33" s="129">
        <f>データ!AX7</f>
        <v>72.099999999999994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10.6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73.2</v>
      </c>
      <c r="KG33" s="130"/>
      <c r="KH33" s="130"/>
      <c r="KI33" s="130"/>
      <c r="KJ33" s="130"/>
      <c r="KK33" s="130"/>
      <c r="KL33" s="130"/>
      <c r="KM33" s="130"/>
      <c r="KN33" s="130"/>
      <c r="KO33" s="130"/>
      <c r="KP33" s="130"/>
      <c r="KQ33" s="130"/>
      <c r="KR33" s="130"/>
      <c r="KS33" s="130"/>
      <c r="KT33" s="131"/>
      <c r="KU33" s="129">
        <f>データ!BQ7</f>
        <v>66.2</v>
      </c>
      <c r="KV33" s="130"/>
      <c r="KW33" s="130"/>
      <c r="KX33" s="130"/>
      <c r="KY33" s="130"/>
      <c r="KZ33" s="130"/>
      <c r="LA33" s="130"/>
      <c r="LB33" s="130"/>
      <c r="LC33" s="130"/>
      <c r="LD33" s="130"/>
      <c r="LE33" s="130"/>
      <c r="LF33" s="130"/>
      <c r="LG33" s="130"/>
      <c r="LH33" s="130"/>
      <c r="LI33" s="131"/>
      <c r="LJ33" s="129">
        <f>データ!BR7</f>
        <v>67.2</v>
      </c>
      <c r="LK33" s="130"/>
      <c r="LL33" s="130"/>
      <c r="LM33" s="130"/>
      <c r="LN33" s="130"/>
      <c r="LO33" s="130"/>
      <c r="LP33" s="130"/>
      <c r="LQ33" s="130"/>
      <c r="LR33" s="130"/>
      <c r="LS33" s="130"/>
      <c r="LT33" s="130"/>
      <c r="LU33" s="130"/>
      <c r="LV33" s="130"/>
      <c r="LW33" s="130"/>
      <c r="LX33" s="131"/>
      <c r="LY33" s="129">
        <f>データ!BS7</f>
        <v>70.3</v>
      </c>
      <c r="LZ33" s="130"/>
      <c r="MA33" s="130"/>
      <c r="MB33" s="130"/>
      <c r="MC33" s="130"/>
      <c r="MD33" s="130"/>
      <c r="ME33" s="130"/>
      <c r="MF33" s="130"/>
      <c r="MG33" s="130"/>
      <c r="MH33" s="130"/>
      <c r="MI33" s="130"/>
      <c r="MJ33" s="130"/>
      <c r="MK33" s="130"/>
      <c r="ML33" s="130"/>
      <c r="MM33" s="131"/>
      <c r="MN33" s="129">
        <f>データ!BT7</f>
        <v>47.6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53216</v>
      </c>
      <c r="Q55" s="139"/>
      <c r="R55" s="139"/>
      <c r="S55" s="139"/>
      <c r="T55" s="139"/>
      <c r="U55" s="139"/>
      <c r="V55" s="139"/>
      <c r="W55" s="139"/>
      <c r="X55" s="139"/>
      <c r="Y55" s="139"/>
      <c r="Z55" s="139"/>
      <c r="AA55" s="139"/>
      <c r="AB55" s="139"/>
      <c r="AC55" s="139"/>
      <c r="AD55" s="140"/>
      <c r="AE55" s="138">
        <f>データ!CB7</f>
        <v>52717</v>
      </c>
      <c r="AF55" s="139"/>
      <c r="AG55" s="139"/>
      <c r="AH55" s="139"/>
      <c r="AI55" s="139"/>
      <c r="AJ55" s="139"/>
      <c r="AK55" s="139"/>
      <c r="AL55" s="139"/>
      <c r="AM55" s="139"/>
      <c r="AN55" s="139"/>
      <c r="AO55" s="139"/>
      <c r="AP55" s="139"/>
      <c r="AQ55" s="139"/>
      <c r="AR55" s="139"/>
      <c r="AS55" s="140"/>
      <c r="AT55" s="138">
        <f>データ!CC7</f>
        <v>61615</v>
      </c>
      <c r="AU55" s="139"/>
      <c r="AV55" s="139"/>
      <c r="AW55" s="139"/>
      <c r="AX55" s="139"/>
      <c r="AY55" s="139"/>
      <c r="AZ55" s="139"/>
      <c r="BA55" s="139"/>
      <c r="BB55" s="139"/>
      <c r="BC55" s="139"/>
      <c r="BD55" s="139"/>
      <c r="BE55" s="139"/>
      <c r="BF55" s="139"/>
      <c r="BG55" s="139"/>
      <c r="BH55" s="140"/>
      <c r="BI55" s="138">
        <f>データ!CD7</f>
        <v>61805</v>
      </c>
      <c r="BJ55" s="139"/>
      <c r="BK55" s="139"/>
      <c r="BL55" s="139"/>
      <c r="BM55" s="139"/>
      <c r="BN55" s="139"/>
      <c r="BO55" s="139"/>
      <c r="BP55" s="139"/>
      <c r="BQ55" s="139"/>
      <c r="BR55" s="139"/>
      <c r="BS55" s="139"/>
      <c r="BT55" s="139"/>
      <c r="BU55" s="139"/>
      <c r="BV55" s="139"/>
      <c r="BW55" s="140"/>
      <c r="BX55" s="138">
        <f>データ!CE7</f>
        <v>76192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16607</v>
      </c>
      <c r="DE55" s="139"/>
      <c r="DF55" s="139"/>
      <c r="DG55" s="139"/>
      <c r="DH55" s="139"/>
      <c r="DI55" s="139"/>
      <c r="DJ55" s="139"/>
      <c r="DK55" s="139"/>
      <c r="DL55" s="139"/>
      <c r="DM55" s="139"/>
      <c r="DN55" s="139"/>
      <c r="DO55" s="139"/>
      <c r="DP55" s="139"/>
      <c r="DQ55" s="139"/>
      <c r="DR55" s="140"/>
      <c r="DS55" s="138">
        <f>データ!CM7</f>
        <v>16235</v>
      </c>
      <c r="DT55" s="139"/>
      <c r="DU55" s="139"/>
      <c r="DV55" s="139"/>
      <c r="DW55" s="139"/>
      <c r="DX55" s="139"/>
      <c r="DY55" s="139"/>
      <c r="DZ55" s="139"/>
      <c r="EA55" s="139"/>
      <c r="EB55" s="139"/>
      <c r="EC55" s="139"/>
      <c r="ED55" s="139"/>
      <c r="EE55" s="139"/>
      <c r="EF55" s="139"/>
      <c r="EG55" s="140"/>
      <c r="EH55" s="138">
        <f>データ!CN7</f>
        <v>16392</v>
      </c>
      <c r="EI55" s="139"/>
      <c r="EJ55" s="139"/>
      <c r="EK55" s="139"/>
      <c r="EL55" s="139"/>
      <c r="EM55" s="139"/>
      <c r="EN55" s="139"/>
      <c r="EO55" s="139"/>
      <c r="EP55" s="139"/>
      <c r="EQ55" s="139"/>
      <c r="ER55" s="139"/>
      <c r="ES55" s="139"/>
      <c r="ET55" s="139"/>
      <c r="EU55" s="139"/>
      <c r="EV55" s="140"/>
      <c r="EW55" s="138">
        <f>データ!CO7</f>
        <v>16298</v>
      </c>
      <c r="EX55" s="139"/>
      <c r="EY55" s="139"/>
      <c r="EZ55" s="139"/>
      <c r="FA55" s="139"/>
      <c r="FB55" s="139"/>
      <c r="FC55" s="139"/>
      <c r="FD55" s="139"/>
      <c r="FE55" s="139"/>
      <c r="FF55" s="139"/>
      <c r="FG55" s="139"/>
      <c r="FH55" s="139"/>
      <c r="FI55" s="139"/>
      <c r="FJ55" s="139"/>
      <c r="FK55" s="140"/>
      <c r="FL55" s="138">
        <f>データ!CP7</f>
        <v>15477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55.4</v>
      </c>
      <c r="GS55" s="130"/>
      <c r="GT55" s="130"/>
      <c r="GU55" s="130"/>
      <c r="GV55" s="130"/>
      <c r="GW55" s="130"/>
      <c r="GX55" s="130"/>
      <c r="GY55" s="130"/>
      <c r="GZ55" s="130"/>
      <c r="HA55" s="130"/>
      <c r="HB55" s="130"/>
      <c r="HC55" s="130"/>
      <c r="HD55" s="130"/>
      <c r="HE55" s="130"/>
      <c r="HF55" s="131"/>
      <c r="HG55" s="129">
        <f>データ!CX7</f>
        <v>54</v>
      </c>
      <c r="HH55" s="130"/>
      <c r="HI55" s="130"/>
      <c r="HJ55" s="130"/>
      <c r="HK55" s="130"/>
      <c r="HL55" s="130"/>
      <c r="HM55" s="130"/>
      <c r="HN55" s="130"/>
      <c r="HO55" s="130"/>
      <c r="HP55" s="130"/>
      <c r="HQ55" s="130"/>
      <c r="HR55" s="130"/>
      <c r="HS55" s="130"/>
      <c r="HT55" s="130"/>
      <c r="HU55" s="131"/>
      <c r="HV55" s="129">
        <f>データ!CY7</f>
        <v>54.5</v>
      </c>
      <c r="HW55" s="130"/>
      <c r="HX55" s="130"/>
      <c r="HY55" s="130"/>
      <c r="HZ55" s="130"/>
      <c r="IA55" s="130"/>
      <c r="IB55" s="130"/>
      <c r="IC55" s="130"/>
      <c r="ID55" s="130"/>
      <c r="IE55" s="130"/>
      <c r="IF55" s="130"/>
      <c r="IG55" s="130"/>
      <c r="IH55" s="130"/>
      <c r="II55" s="130"/>
      <c r="IJ55" s="131"/>
      <c r="IK55" s="129">
        <f>データ!CZ7</f>
        <v>56.5</v>
      </c>
      <c r="IL55" s="130"/>
      <c r="IM55" s="130"/>
      <c r="IN55" s="130"/>
      <c r="IO55" s="130"/>
      <c r="IP55" s="130"/>
      <c r="IQ55" s="130"/>
      <c r="IR55" s="130"/>
      <c r="IS55" s="130"/>
      <c r="IT55" s="130"/>
      <c r="IU55" s="130"/>
      <c r="IV55" s="130"/>
      <c r="IW55" s="130"/>
      <c r="IX55" s="130"/>
      <c r="IY55" s="131"/>
      <c r="IZ55" s="129">
        <f>データ!DA7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16.2</v>
      </c>
      <c r="KG55" s="130"/>
      <c r="KH55" s="130"/>
      <c r="KI55" s="130"/>
      <c r="KJ55" s="130"/>
      <c r="KK55" s="130"/>
      <c r="KL55" s="130"/>
      <c r="KM55" s="130"/>
      <c r="KN55" s="130"/>
      <c r="KO55" s="130"/>
      <c r="KP55" s="130"/>
      <c r="KQ55" s="130"/>
      <c r="KR55" s="130"/>
      <c r="KS55" s="130"/>
      <c r="KT55" s="131"/>
      <c r="KU55" s="129">
        <f>データ!DI7</f>
        <v>15.5</v>
      </c>
      <c r="KV55" s="130"/>
      <c r="KW55" s="130"/>
      <c r="KX55" s="130"/>
      <c r="KY55" s="130"/>
      <c r="KZ55" s="130"/>
      <c r="LA55" s="130"/>
      <c r="LB55" s="130"/>
      <c r="LC55" s="130"/>
      <c r="LD55" s="130"/>
      <c r="LE55" s="130"/>
      <c r="LF55" s="130"/>
      <c r="LG55" s="130"/>
      <c r="LH55" s="130"/>
      <c r="LI55" s="131"/>
      <c r="LJ55" s="129">
        <f>データ!DJ7</f>
        <v>21.9</v>
      </c>
      <c r="LK55" s="130"/>
      <c r="LL55" s="130"/>
      <c r="LM55" s="130"/>
      <c r="LN55" s="130"/>
      <c r="LO55" s="130"/>
      <c r="LP55" s="130"/>
      <c r="LQ55" s="130"/>
      <c r="LR55" s="130"/>
      <c r="LS55" s="130"/>
      <c r="LT55" s="130"/>
      <c r="LU55" s="130"/>
      <c r="LV55" s="130"/>
      <c r="LW55" s="130"/>
      <c r="LX55" s="131"/>
      <c r="LY55" s="129">
        <f>データ!DK7</f>
        <v>21.1</v>
      </c>
      <c r="LZ55" s="130"/>
      <c r="MA55" s="130"/>
      <c r="MB55" s="130"/>
      <c r="MC55" s="130"/>
      <c r="MD55" s="130"/>
      <c r="ME55" s="130"/>
      <c r="MF55" s="130"/>
      <c r="MG55" s="130"/>
      <c r="MH55" s="130"/>
      <c r="MI55" s="130"/>
      <c r="MJ55" s="130"/>
      <c r="MK55" s="130"/>
      <c r="ML55" s="130"/>
      <c r="MM55" s="131"/>
      <c r="MN55" s="129">
        <f>データ!DL7</f>
        <v>25.1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75.599999999999994</v>
      </c>
      <c r="V79" s="151"/>
      <c r="W79" s="151"/>
      <c r="X79" s="151"/>
      <c r="Y79" s="151"/>
      <c r="Z79" s="151"/>
      <c r="AA79" s="151"/>
      <c r="AB79" s="151"/>
      <c r="AC79" s="151"/>
      <c r="AD79" s="151"/>
      <c r="AE79" s="151"/>
      <c r="AF79" s="151"/>
      <c r="AG79" s="151"/>
      <c r="AH79" s="151"/>
      <c r="AI79" s="151"/>
      <c r="AJ79" s="151"/>
      <c r="AK79" s="151"/>
      <c r="AL79" s="151"/>
      <c r="AM79" s="151"/>
      <c r="AN79" s="151">
        <f>データ!DT7</f>
        <v>70.8</v>
      </c>
      <c r="AO79" s="151"/>
      <c r="AP79" s="151"/>
      <c r="AQ79" s="151"/>
      <c r="AR79" s="151"/>
      <c r="AS79" s="151"/>
      <c r="AT79" s="151"/>
      <c r="AU79" s="151"/>
      <c r="AV79" s="151"/>
      <c r="AW79" s="151"/>
      <c r="AX79" s="151"/>
      <c r="AY79" s="151"/>
      <c r="AZ79" s="151"/>
      <c r="BA79" s="151"/>
      <c r="BB79" s="151"/>
      <c r="BC79" s="151"/>
      <c r="BD79" s="151"/>
      <c r="BE79" s="151"/>
      <c r="BF79" s="151"/>
      <c r="BG79" s="151">
        <f>データ!DU7</f>
        <v>72.3</v>
      </c>
      <c r="BH79" s="151"/>
      <c r="BI79" s="151"/>
      <c r="BJ79" s="151"/>
      <c r="BK79" s="151"/>
      <c r="BL79" s="151"/>
      <c r="BM79" s="151"/>
      <c r="BN79" s="151"/>
      <c r="BO79" s="151"/>
      <c r="BP79" s="151"/>
      <c r="BQ79" s="151"/>
      <c r="BR79" s="151"/>
      <c r="BS79" s="151"/>
      <c r="BT79" s="151"/>
      <c r="BU79" s="151"/>
      <c r="BV79" s="151"/>
      <c r="BW79" s="151"/>
      <c r="BX79" s="151"/>
      <c r="BY79" s="151"/>
      <c r="BZ79" s="151">
        <f>データ!DV7</f>
        <v>73.599999999999994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75.5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77.7</v>
      </c>
      <c r="EP79" s="151"/>
      <c r="EQ79" s="151"/>
      <c r="ER79" s="151"/>
      <c r="ES79" s="151"/>
      <c r="ET79" s="151"/>
      <c r="EU79" s="151"/>
      <c r="EV79" s="151"/>
      <c r="EW79" s="151"/>
      <c r="EX79" s="151"/>
      <c r="EY79" s="151"/>
      <c r="EZ79" s="151"/>
      <c r="FA79" s="151"/>
      <c r="FB79" s="151"/>
      <c r="FC79" s="151"/>
      <c r="FD79" s="151"/>
      <c r="FE79" s="151"/>
      <c r="FF79" s="151"/>
      <c r="FG79" s="151"/>
      <c r="FH79" s="151">
        <f>データ!EE7</f>
        <v>59.3</v>
      </c>
      <c r="FI79" s="151"/>
      <c r="FJ79" s="151"/>
      <c r="FK79" s="151"/>
      <c r="FL79" s="151"/>
      <c r="FM79" s="151"/>
      <c r="FN79" s="151"/>
      <c r="FO79" s="151"/>
      <c r="FP79" s="151"/>
      <c r="FQ79" s="151"/>
      <c r="FR79" s="151"/>
      <c r="FS79" s="151"/>
      <c r="FT79" s="151"/>
      <c r="FU79" s="151"/>
      <c r="FV79" s="151"/>
      <c r="FW79" s="151"/>
      <c r="FX79" s="151"/>
      <c r="FY79" s="151"/>
      <c r="FZ79" s="151"/>
      <c r="GA79" s="151">
        <f>データ!EF7</f>
        <v>60.1</v>
      </c>
      <c r="GB79" s="151"/>
      <c r="GC79" s="151"/>
      <c r="GD79" s="151"/>
      <c r="GE79" s="151"/>
      <c r="GF79" s="151"/>
      <c r="GG79" s="151"/>
      <c r="GH79" s="151"/>
      <c r="GI79" s="151"/>
      <c r="GJ79" s="151"/>
      <c r="GK79" s="151"/>
      <c r="GL79" s="151"/>
      <c r="GM79" s="151"/>
      <c r="GN79" s="151"/>
      <c r="GO79" s="151"/>
      <c r="GP79" s="151"/>
      <c r="GQ79" s="151"/>
      <c r="GR79" s="151"/>
      <c r="GS79" s="151"/>
      <c r="GT79" s="151">
        <f>データ!EG7</f>
        <v>62.6</v>
      </c>
      <c r="GU79" s="151"/>
      <c r="GV79" s="151"/>
      <c r="GW79" s="151"/>
      <c r="GX79" s="151"/>
      <c r="GY79" s="151"/>
      <c r="GZ79" s="151"/>
      <c r="HA79" s="151"/>
      <c r="HB79" s="151"/>
      <c r="HC79" s="151"/>
      <c r="HD79" s="151"/>
      <c r="HE79" s="151"/>
      <c r="HF79" s="151"/>
      <c r="HG79" s="151"/>
      <c r="HH79" s="151"/>
      <c r="HI79" s="151"/>
      <c r="HJ79" s="151"/>
      <c r="HK79" s="151"/>
      <c r="HL79" s="151"/>
      <c r="HM79" s="151">
        <f>データ!EH7</f>
        <v>65.900000000000006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50806000</v>
      </c>
      <c r="JK79" s="152"/>
      <c r="JL79" s="152"/>
      <c r="JM79" s="152"/>
      <c r="JN79" s="152"/>
      <c r="JO79" s="152"/>
      <c r="JP79" s="152"/>
      <c r="JQ79" s="152"/>
      <c r="JR79" s="152"/>
      <c r="JS79" s="152"/>
      <c r="JT79" s="152"/>
      <c r="JU79" s="152"/>
      <c r="JV79" s="152"/>
      <c r="JW79" s="152"/>
      <c r="JX79" s="152"/>
      <c r="JY79" s="152"/>
      <c r="JZ79" s="152"/>
      <c r="KA79" s="152"/>
      <c r="KB79" s="152"/>
      <c r="KC79" s="152">
        <f>データ!EP7</f>
        <v>51868240</v>
      </c>
      <c r="KD79" s="152"/>
      <c r="KE79" s="152"/>
      <c r="KF79" s="152"/>
      <c r="KG79" s="152"/>
      <c r="KH79" s="152"/>
      <c r="KI79" s="152"/>
      <c r="KJ79" s="152"/>
      <c r="KK79" s="152"/>
      <c r="KL79" s="152"/>
      <c r="KM79" s="152"/>
      <c r="KN79" s="152"/>
      <c r="KO79" s="152"/>
      <c r="KP79" s="152"/>
      <c r="KQ79" s="152"/>
      <c r="KR79" s="152"/>
      <c r="KS79" s="152"/>
      <c r="KT79" s="152"/>
      <c r="KU79" s="152"/>
      <c r="KV79" s="152">
        <f>データ!EQ7</f>
        <v>50696450</v>
      </c>
      <c r="KW79" s="152"/>
      <c r="KX79" s="152"/>
      <c r="KY79" s="152"/>
      <c r="KZ79" s="152"/>
      <c r="LA79" s="152"/>
      <c r="LB79" s="152"/>
      <c r="LC79" s="152"/>
      <c r="LD79" s="152"/>
      <c r="LE79" s="152"/>
      <c r="LF79" s="152"/>
      <c r="LG79" s="152"/>
      <c r="LH79" s="152"/>
      <c r="LI79" s="152"/>
      <c r="LJ79" s="152"/>
      <c r="LK79" s="152"/>
      <c r="LL79" s="152"/>
      <c r="LM79" s="152"/>
      <c r="LN79" s="152"/>
      <c r="LO79" s="152">
        <f>データ!ER7</f>
        <v>51245300</v>
      </c>
      <c r="LP79" s="152"/>
      <c r="LQ79" s="152"/>
      <c r="LR79" s="152"/>
      <c r="LS79" s="152"/>
      <c r="LT79" s="152"/>
      <c r="LU79" s="152"/>
      <c r="LV79" s="152"/>
      <c r="LW79" s="152"/>
      <c r="LX79" s="152"/>
      <c r="LY79" s="152"/>
      <c r="LZ79" s="152"/>
      <c r="MA79" s="152"/>
      <c r="MB79" s="152"/>
      <c r="MC79" s="152"/>
      <c r="MD79" s="152"/>
      <c r="ME79" s="152"/>
      <c r="MF79" s="152"/>
      <c r="MG79" s="152"/>
      <c r="MH79" s="152">
        <f>データ!ES7</f>
        <v>51572990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A4HvKK4VdW37M8wf+eEaR0OI/498OGNhZ9+lMHgxsP928Ep+rEfHnvBd+WdxhPUx5p2o+TE8fINZmZUR3ZHag==" saltValue="o7QfW8n0HfbMfUGp8zWBG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141</v>
      </c>
      <c r="BF5" s="62" t="s">
        <v>153</v>
      </c>
      <c r="BG5" s="62" t="s">
        <v>143</v>
      </c>
      <c r="BH5" s="62" t="s">
        <v>144</v>
      </c>
      <c r="BI5" s="62" t="s">
        <v>145</v>
      </c>
      <c r="BJ5" s="62" t="s">
        <v>146</v>
      </c>
      <c r="BK5" s="62" t="s">
        <v>147</v>
      </c>
      <c r="BL5" s="62" t="s">
        <v>148</v>
      </c>
      <c r="BM5" s="62" t="s">
        <v>149</v>
      </c>
      <c r="BN5" s="62" t="s">
        <v>150</v>
      </c>
      <c r="BO5" s="62" t="s">
        <v>151</v>
      </c>
      <c r="BP5" s="62" t="s">
        <v>141</v>
      </c>
      <c r="BQ5" s="62" t="s">
        <v>142</v>
      </c>
      <c r="BR5" s="62" t="s">
        <v>154</v>
      </c>
      <c r="BS5" s="62" t="s">
        <v>144</v>
      </c>
      <c r="BT5" s="62" t="s">
        <v>145</v>
      </c>
      <c r="BU5" s="62" t="s">
        <v>146</v>
      </c>
      <c r="BV5" s="62" t="s">
        <v>147</v>
      </c>
      <c r="BW5" s="62" t="s">
        <v>148</v>
      </c>
      <c r="BX5" s="62" t="s">
        <v>149</v>
      </c>
      <c r="BY5" s="62" t="s">
        <v>150</v>
      </c>
      <c r="BZ5" s="62" t="s">
        <v>151</v>
      </c>
      <c r="CA5" s="62" t="s">
        <v>141</v>
      </c>
      <c r="CB5" s="62" t="s">
        <v>142</v>
      </c>
      <c r="CC5" s="62" t="s">
        <v>154</v>
      </c>
      <c r="CD5" s="62" t="s">
        <v>144</v>
      </c>
      <c r="CE5" s="62" t="s">
        <v>155</v>
      </c>
      <c r="CF5" s="62" t="s">
        <v>146</v>
      </c>
      <c r="CG5" s="62" t="s">
        <v>147</v>
      </c>
      <c r="CH5" s="62" t="s">
        <v>148</v>
      </c>
      <c r="CI5" s="62" t="s">
        <v>149</v>
      </c>
      <c r="CJ5" s="62" t="s">
        <v>150</v>
      </c>
      <c r="CK5" s="62" t="s">
        <v>151</v>
      </c>
      <c r="CL5" s="62" t="s">
        <v>141</v>
      </c>
      <c r="CM5" s="62" t="s">
        <v>142</v>
      </c>
      <c r="CN5" s="62" t="s">
        <v>154</v>
      </c>
      <c r="CO5" s="62" t="s">
        <v>144</v>
      </c>
      <c r="CP5" s="62" t="s">
        <v>155</v>
      </c>
      <c r="CQ5" s="62" t="s">
        <v>146</v>
      </c>
      <c r="CR5" s="62" t="s">
        <v>147</v>
      </c>
      <c r="CS5" s="62" t="s">
        <v>148</v>
      </c>
      <c r="CT5" s="62" t="s">
        <v>149</v>
      </c>
      <c r="CU5" s="62" t="s">
        <v>150</v>
      </c>
      <c r="CV5" s="62" t="s">
        <v>151</v>
      </c>
      <c r="CW5" s="62" t="s">
        <v>141</v>
      </c>
      <c r="CX5" s="62" t="s">
        <v>153</v>
      </c>
      <c r="CY5" s="62" t="s">
        <v>154</v>
      </c>
      <c r="CZ5" s="62" t="s">
        <v>144</v>
      </c>
      <c r="DA5" s="62" t="s">
        <v>145</v>
      </c>
      <c r="DB5" s="62" t="s">
        <v>146</v>
      </c>
      <c r="DC5" s="62" t="s">
        <v>147</v>
      </c>
      <c r="DD5" s="62" t="s">
        <v>148</v>
      </c>
      <c r="DE5" s="62" t="s">
        <v>149</v>
      </c>
      <c r="DF5" s="62" t="s">
        <v>150</v>
      </c>
      <c r="DG5" s="62" t="s">
        <v>151</v>
      </c>
      <c r="DH5" s="62" t="s">
        <v>141</v>
      </c>
      <c r="DI5" s="62" t="s">
        <v>153</v>
      </c>
      <c r="DJ5" s="62" t="s">
        <v>154</v>
      </c>
      <c r="DK5" s="62" t="s">
        <v>144</v>
      </c>
      <c r="DL5" s="62" t="s">
        <v>155</v>
      </c>
      <c r="DM5" s="62" t="s">
        <v>146</v>
      </c>
      <c r="DN5" s="62" t="s">
        <v>147</v>
      </c>
      <c r="DO5" s="62" t="s">
        <v>148</v>
      </c>
      <c r="DP5" s="62" t="s">
        <v>149</v>
      </c>
      <c r="DQ5" s="62" t="s">
        <v>150</v>
      </c>
      <c r="DR5" s="62" t="s">
        <v>151</v>
      </c>
      <c r="DS5" s="62" t="s">
        <v>141</v>
      </c>
      <c r="DT5" s="62" t="s">
        <v>142</v>
      </c>
      <c r="DU5" s="62" t="s">
        <v>143</v>
      </c>
      <c r="DV5" s="62" t="s">
        <v>156</v>
      </c>
      <c r="DW5" s="62" t="s">
        <v>155</v>
      </c>
      <c r="DX5" s="62" t="s">
        <v>146</v>
      </c>
      <c r="DY5" s="62" t="s">
        <v>147</v>
      </c>
      <c r="DZ5" s="62" t="s">
        <v>148</v>
      </c>
      <c r="EA5" s="62" t="s">
        <v>149</v>
      </c>
      <c r="EB5" s="62" t="s">
        <v>150</v>
      </c>
      <c r="EC5" s="62" t="s">
        <v>151</v>
      </c>
      <c r="ED5" s="62" t="s">
        <v>152</v>
      </c>
      <c r="EE5" s="62" t="s">
        <v>142</v>
      </c>
      <c r="EF5" s="62" t="s">
        <v>143</v>
      </c>
      <c r="EG5" s="62" t="s">
        <v>156</v>
      </c>
      <c r="EH5" s="62" t="s">
        <v>145</v>
      </c>
      <c r="EI5" s="62" t="s">
        <v>146</v>
      </c>
      <c r="EJ5" s="62" t="s">
        <v>147</v>
      </c>
      <c r="EK5" s="62" t="s">
        <v>148</v>
      </c>
      <c r="EL5" s="62" t="s">
        <v>149</v>
      </c>
      <c r="EM5" s="62" t="s">
        <v>150</v>
      </c>
      <c r="EN5" s="62" t="s">
        <v>157</v>
      </c>
      <c r="EO5" s="62" t="s">
        <v>141</v>
      </c>
      <c r="EP5" s="62" t="s">
        <v>142</v>
      </c>
      <c r="EQ5" s="62" t="s">
        <v>154</v>
      </c>
      <c r="ER5" s="62" t="s">
        <v>156</v>
      </c>
      <c r="ES5" s="62" t="s">
        <v>155</v>
      </c>
      <c r="ET5" s="62" t="s">
        <v>146</v>
      </c>
      <c r="EU5" s="62" t="s">
        <v>147</v>
      </c>
      <c r="EV5" s="62" t="s">
        <v>148</v>
      </c>
      <c r="EW5" s="62" t="s">
        <v>149</v>
      </c>
      <c r="EX5" s="62" t="s">
        <v>150</v>
      </c>
      <c r="EY5" s="62" t="s">
        <v>151</v>
      </c>
    </row>
    <row r="6" spans="1:155" s="67" customFormat="1">
      <c r="A6" s="48" t="s">
        <v>158</v>
      </c>
      <c r="B6" s="63">
        <f>B8</f>
        <v>2020</v>
      </c>
      <c r="C6" s="63">
        <f t="shared" ref="C6:M6" si="2">C8</f>
        <v>250007</v>
      </c>
      <c r="D6" s="63">
        <f t="shared" si="2"/>
        <v>46</v>
      </c>
      <c r="E6" s="63">
        <f t="shared" si="2"/>
        <v>6</v>
      </c>
      <c r="F6" s="63">
        <f t="shared" si="2"/>
        <v>0</v>
      </c>
      <c r="G6" s="63">
        <f t="shared" si="2"/>
        <v>2</v>
      </c>
      <c r="H6" s="155" t="str">
        <f>IF(H8&lt;&gt;I8,H8,"")&amp;IF(I8&lt;&gt;J8,I8,"")&amp;"　"&amp;J8</f>
        <v>滋賀県　小児保健医療センター</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9</v>
      </c>
      <c r="R6" s="63" t="str">
        <f t="shared" si="3"/>
        <v>-</v>
      </c>
      <c r="S6" s="63" t="str">
        <f t="shared" si="3"/>
        <v>訓</v>
      </c>
      <c r="T6" s="63" t="str">
        <f t="shared" si="3"/>
        <v>臨</v>
      </c>
      <c r="U6" s="64">
        <f>U8</f>
        <v>1418886</v>
      </c>
      <c r="V6" s="64">
        <f>V8</f>
        <v>12970</v>
      </c>
      <c r="W6" s="63" t="str">
        <f>W8</f>
        <v>非該当</v>
      </c>
      <c r="X6" s="63" t="str">
        <f t="shared" ref="X6" si="4">X8</f>
        <v>非該当</v>
      </c>
      <c r="Y6" s="63" t="str">
        <f t="shared" si="3"/>
        <v>７：１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103.6</v>
      </c>
      <c r="AJ6" s="65">
        <f t="shared" ref="AJ6:AR6" si="5">IF(AJ8="-",NA(),AJ8)</f>
        <v>99.9</v>
      </c>
      <c r="AK6" s="65">
        <f t="shared" si="5"/>
        <v>95.5</v>
      </c>
      <c r="AL6" s="65">
        <f t="shared" si="5"/>
        <v>95.2</v>
      </c>
      <c r="AM6" s="65">
        <f t="shared" si="5"/>
        <v>83.9</v>
      </c>
      <c r="AN6" s="65">
        <f t="shared" si="5"/>
        <v>96.7</v>
      </c>
      <c r="AO6" s="65">
        <f t="shared" si="5"/>
        <v>96.6</v>
      </c>
      <c r="AP6" s="65">
        <f t="shared" si="5"/>
        <v>97.2</v>
      </c>
      <c r="AQ6" s="65">
        <f t="shared" si="5"/>
        <v>96.9</v>
      </c>
      <c r="AR6" s="65">
        <f t="shared" si="5"/>
        <v>100.6</v>
      </c>
      <c r="AS6" s="65" t="str">
        <f>IF(AS8="-","【-】","【"&amp;SUBSTITUTE(TEXT(AS8,"#,##0.0"),"-","△")&amp;"】")</f>
        <v>【102.5】</v>
      </c>
      <c r="AT6" s="65">
        <f>IF(AT8="-",NA(),AT8)</f>
        <v>89.9</v>
      </c>
      <c r="AU6" s="65">
        <f t="shared" ref="AU6:BC6" si="6">IF(AU8="-",NA(),AU8)</f>
        <v>87.4</v>
      </c>
      <c r="AV6" s="65">
        <f t="shared" si="6"/>
        <v>84</v>
      </c>
      <c r="AW6" s="65">
        <f t="shared" si="6"/>
        <v>84.7</v>
      </c>
      <c r="AX6" s="65">
        <f t="shared" si="6"/>
        <v>72.099999999999994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10.6</v>
      </c>
      <c r="BJ6" s="65">
        <f t="shared" si="7"/>
        <v>119.5</v>
      </c>
      <c r="BK6" s="65">
        <f t="shared" si="7"/>
        <v>116.9</v>
      </c>
      <c r="BL6" s="65">
        <f t="shared" si="7"/>
        <v>117.1</v>
      </c>
      <c r="BM6" s="65">
        <f t="shared" si="7"/>
        <v>120.5</v>
      </c>
      <c r="BN6" s="65">
        <f t="shared" si="7"/>
        <v>124.2</v>
      </c>
      <c r="BO6" s="65" t="str">
        <f>IF(BO8="-","【-】","【"&amp;SUBSTITUTE(TEXT(BO8,"#,##0.0"),"-","△")&amp;"】")</f>
        <v>【69.3】</v>
      </c>
      <c r="BP6" s="65">
        <f>IF(BP8="-",NA(),BP8)</f>
        <v>73.2</v>
      </c>
      <c r="BQ6" s="65">
        <f t="shared" ref="BQ6:BY6" si="8">IF(BQ8="-",NA(),BQ8)</f>
        <v>66.2</v>
      </c>
      <c r="BR6" s="65">
        <f t="shared" si="8"/>
        <v>67.2</v>
      </c>
      <c r="BS6" s="65">
        <f t="shared" si="8"/>
        <v>70.3</v>
      </c>
      <c r="BT6" s="65">
        <f t="shared" si="8"/>
        <v>47.6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53216</v>
      </c>
      <c r="CB6" s="66">
        <f t="shared" ref="CB6:CJ6" si="9">IF(CB8="-",NA(),CB8)</f>
        <v>52717</v>
      </c>
      <c r="CC6" s="66">
        <f t="shared" si="9"/>
        <v>61615</v>
      </c>
      <c r="CD6" s="66">
        <f t="shared" si="9"/>
        <v>61805</v>
      </c>
      <c r="CE6" s="66">
        <f t="shared" si="9"/>
        <v>76192</v>
      </c>
      <c r="CF6" s="66">
        <f t="shared" si="9"/>
        <v>33492</v>
      </c>
      <c r="CG6" s="66">
        <f t="shared" si="9"/>
        <v>34136</v>
      </c>
      <c r="CH6" s="66">
        <f t="shared" si="9"/>
        <v>34924</v>
      </c>
      <c r="CI6" s="66">
        <f t="shared" si="9"/>
        <v>35788</v>
      </c>
      <c r="CJ6" s="66">
        <f t="shared" si="9"/>
        <v>37855</v>
      </c>
      <c r="CK6" s="65" t="str">
        <f>IF(CK8="-","【-】","【"&amp;SUBSTITUTE(TEXT(CK8,"#,##0"),"-","△")&amp;"】")</f>
        <v>【56,733】</v>
      </c>
      <c r="CL6" s="66">
        <f>IF(CL8="-",NA(),CL8)</f>
        <v>16607</v>
      </c>
      <c r="CM6" s="66">
        <f t="shared" ref="CM6:CU6" si="10">IF(CM8="-",NA(),CM8)</f>
        <v>16235</v>
      </c>
      <c r="CN6" s="66">
        <f t="shared" si="10"/>
        <v>16392</v>
      </c>
      <c r="CO6" s="66">
        <f t="shared" si="10"/>
        <v>16298</v>
      </c>
      <c r="CP6" s="66">
        <f t="shared" si="10"/>
        <v>15477</v>
      </c>
      <c r="CQ6" s="66">
        <f t="shared" si="10"/>
        <v>9976</v>
      </c>
      <c r="CR6" s="66">
        <f t="shared" si="10"/>
        <v>10130</v>
      </c>
      <c r="CS6" s="66">
        <f t="shared" si="10"/>
        <v>10244</v>
      </c>
      <c r="CT6" s="66">
        <f t="shared" si="10"/>
        <v>10602</v>
      </c>
      <c r="CU6" s="66">
        <f t="shared" si="10"/>
        <v>11234</v>
      </c>
      <c r="CV6" s="65" t="str">
        <f>IF(CV8="-","【-】","【"&amp;SUBSTITUTE(TEXT(CV8,"#,##0"),"-","△")&amp;"】")</f>
        <v>【16,778】</v>
      </c>
      <c r="CW6" s="65">
        <f>IF(CW8="-",NA(),CW8)</f>
        <v>55.4</v>
      </c>
      <c r="CX6" s="65">
        <f t="shared" ref="CX6:DF6" si="11">IF(CX8="-",NA(),CX8)</f>
        <v>54</v>
      </c>
      <c r="CY6" s="65">
        <f t="shared" si="11"/>
        <v>54.5</v>
      </c>
      <c r="CZ6" s="65">
        <f t="shared" si="11"/>
        <v>56.5</v>
      </c>
      <c r="DA6" s="65">
        <f t="shared" si="11"/>
        <v>70</v>
      </c>
      <c r="DB6" s="65">
        <f t="shared" si="11"/>
        <v>63.4</v>
      </c>
      <c r="DC6" s="65">
        <f t="shared" si="11"/>
        <v>63.4</v>
      </c>
      <c r="DD6" s="65">
        <f t="shared" si="11"/>
        <v>63.7</v>
      </c>
      <c r="DE6" s="65">
        <f t="shared" si="11"/>
        <v>63.3</v>
      </c>
      <c r="DF6" s="65">
        <f t="shared" si="11"/>
        <v>68.5</v>
      </c>
      <c r="DG6" s="65" t="str">
        <f>IF(DG8="-","【-】","【"&amp;SUBSTITUTE(TEXT(DG8,"#,##0.0"),"-","△")&amp;"】")</f>
        <v>【58.8】</v>
      </c>
      <c r="DH6" s="65">
        <f>IF(DH8="-",NA(),DH8)</f>
        <v>16.2</v>
      </c>
      <c r="DI6" s="65">
        <f t="shared" ref="DI6:DQ6" si="12">IF(DI8="-",NA(),DI8)</f>
        <v>15.5</v>
      </c>
      <c r="DJ6" s="65">
        <f t="shared" si="12"/>
        <v>21.9</v>
      </c>
      <c r="DK6" s="65">
        <f t="shared" si="12"/>
        <v>21.1</v>
      </c>
      <c r="DL6" s="65">
        <f t="shared" si="12"/>
        <v>25.1</v>
      </c>
      <c r="DM6" s="65">
        <f t="shared" si="12"/>
        <v>18.7</v>
      </c>
      <c r="DN6" s="65">
        <f t="shared" si="12"/>
        <v>18.3</v>
      </c>
      <c r="DO6" s="65">
        <f t="shared" si="12"/>
        <v>17.7</v>
      </c>
      <c r="DP6" s="65">
        <f t="shared" si="12"/>
        <v>17.5</v>
      </c>
      <c r="DQ6" s="65">
        <f t="shared" si="12"/>
        <v>17.5</v>
      </c>
      <c r="DR6" s="65" t="str">
        <f>IF(DR8="-","【-】","【"&amp;SUBSTITUTE(TEXT(DR8,"#,##0.0"),"-","△")&amp;"】")</f>
        <v>【24.8】</v>
      </c>
      <c r="DS6" s="65">
        <f>IF(DS8="-",NA(),DS8)</f>
        <v>75.599999999999994</v>
      </c>
      <c r="DT6" s="65">
        <f t="shared" ref="DT6:EB6" si="13">IF(DT8="-",NA(),DT8)</f>
        <v>70.8</v>
      </c>
      <c r="DU6" s="65">
        <f t="shared" si="13"/>
        <v>72.3</v>
      </c>
      <c r="DV6" s="65">
        <f t="shared" si="13"/>
        <v>73.599999999999994</v>
      </c>
      <c r="DW6" s="65">
        <f t="shared" si="13"/>
        <v>75.5</v>
      </c>
      <c r="DX6" s="65">
        <f t="shared" si="13"/>
        <v>52.5</v>
      </c>
      <c r="DY6" s="65">
        <f t="shared" si="13"/>
        <v>53.5</v>
      </c>
      <c r="DZ6" s="65">
        <f t="shared" si="13"/>
        <v>54.1</v>
      </c>
      <c r="EA6" s="65">
        <f t="shared" si="13"/>
        <v>54.6</v>
      </c>
      <c r="EB6" s="65">
        <f t="shared" si="13"/>
        <v>56.9</v>
      </c>
      <c r="EC6" s="65" t="str">
        <f>IF(EC8="-","【-】","【"&amp;SUBSTITUTE(TEXT(EC8,"#,##0.0"),"-","△")&amp;"】")</f>
        <v>【54.8】</v>
      </c>
      <c r="ED6" s="65">
        <f>IF(ED8="-",NA(),ED8)</f>
        <v>77.7</v>
      </c>
      <c r="EE6" s="65">
        <f t="shared" ref="EE6:EM6" si="14">IF(EE8="-",NA(),EE8)</f>
        <v>59.3</v>
      </c>
      <c r="EF6" s="65">
        <f t="shared" si="14"/>
        <v>60.1</v>
      </c>
      <c r="EG6" s="65">
        <f t="shared" si="14"/>
        <v>62.6</v>
      </c>
      <c r="EH6" s="65">
        <f t="shared" si="14"/>
        <v>65.900000000000006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50806000</v>
      </c>
      <c r="EP6" s="66">
        <f t="shared" ref="EP6:EX6" si="15">IF(EP8="-",NA(),EP8)</f>
        <v>51868240</v>
      </c>
      <c r="EQ6" s="66">
        <f t="shared" si="15"/>
        <v>50696450</v>
      </c>
      <c r="ER6" s="66">
        <f t="shared" si="15"/>
        <v>51245300</v>
      </c>
      <c r="ES6" s="66">
        <f t="shared" si="15"/>
        <v>51572990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159</v>
      </c>
      <c r="B7" s="63">
        <f t="shared" ref="B7:AH7" si="16">B8</f>
        <v>2020</v>
      </c>
      <c r="C7" s="63">
        <f t="shared" si="16"/>
        <v>250007</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9</v>
      </c>
      <c r="R7" s="63" t="str">
        <f t="shared" si="16"/>
        <v>-</v>
      </c>
      <c r="S7" s="63" t="str">
        <f t="shared" si="16"/>
        <v>訓</v>
      </c>
      <c r="T7" s="63" t="str">
        <f t="shared" si="16"/>
        <v>臨</v>
      </c>
      <c r="U7" s="64">
        <f>U8</f>
        <v>1418886</v>
      </c>
      <c r="V7" s="64">
        <f>V8</f>
        <v>12970</v>
      </c>
      <c r="W7" s="63" t="str">
        <f>W8</f>
        <v>非該当</v>
      </c>
      <c r="X7" s="63" t="str">
        <f t="shared" si="16"/>
        <v>非該当</v>
      </c>
      <c r="Y7" s="63" t="str">
        <f t="shared" si="16"/>
        <v>７：１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103.6</v>
      </c>
      <c r="AJ7" s="65">
        <f t="shared" ref="AJ7:AR7" si="17">AJ8</f>
        <v>99.9</v>
      </c>
      <c r="AK7" s="65">
        <f t="shared" si="17"/>
        <v>95.5</v>
      </c>
      <c r="AL7" s="65">
        <f t="shared" si="17"/>
        <v>95.2</v>
      </c>
      <c r="AM7" s="65">
        <f t="shared" si="17"/>
        <v>83.9</v>
      </c>
      <c r="AN7" s="65">
        <f t="shared" si="17"/>
        <v>96.7</v>
      </c>
      <c r="AO7" s="65">
        <f t="shared" si="17"/>
        <v>96.6</v>
      </c>
      <c r="AP7" s="65">
        <f t="shared" si="17"/>
        <v>97.2</v>
      </c>
      <c r="AQ7" s="65">
        <f t="shared" si="17"/>
        <v>96.9</v>
      </c>
      <c r="AR7" s="65">
        <f t="shared" si="17"/>
        <v>100.6</v>
      </c>
      <c r="AS7" s="65"/>
      <c r="AT7" s="65">
        <f>AT8</f>
        <v>89.9</v>
      </c>
      <c r="AU7" s="65">
        <f t="shared" ref="AU7:BC7" si="18">AU8</f>
        <v>87.4</v>
      </c>
      <c r="AV7" s="65">
        <f t="shared" si="18"/>
        <v>84</v>
      </c>
      <c r="AW7" s="65">
        <f t="shared" si="18"/>
        <v>84.7</v>
      </c>
      <c r="AX7" s="65">
        <f t="shared" si="18"/>
        <v>72.099999999999994</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10.6</v>
      </c>
      <c r="BJ7" s="65">
        <f t="shared" si="19"/>
        <v>119.5</v>
      </c>
      <c r="BK7" s="65">
        <f t="shared" si="19"/>
        <v>116.9</v>
      </c>
      <c r="BL7" s="65">
        <f t="shared" si="19"/>
        <v>117.1</v>
      </c>
      <c r="BM7" s="65">
        <f t="shared" si="19"/>
        <v>120.5</v>
      </c>
      <c r="BN7" s="65">
        <f t="shared" si="19"/>
        <v>124.2</v>
      </c>
      <c r="BO7" s="65"/>
      <c r="BP7" s="65">
        <f>BP8</f>
        <v>73.2</v>
      </c>
      <c r="BQ7" s="65">
        <f t="shared" ref="BQ7:BY7" si="20">BQ8</f>
        <v>66.2</v>
      </c>
      <c r="BR7" s="65">
        <f t="shared" si="20"/>
        <v>67.2</v>
      </c>
      <c r="BS7" s="65">
        <f t="shared" si="20"/>
        <v>70.3</v>
      </c>
      <c r="BT7" s="65">
        <f t="shared" si="20"/>
        <v>47.6</v>
      </c>
      <c r="BU7" s="65">
        <f t="shared" si="20"/>
        <v>69.8</v>
      </c>
      <c r="BV7" s="65">
        <f t="shared" si="20"/>
        <v>69.7</v>
      </c>
      <c r="BW7" s="65">
        <f t="shared" si="20"/>
        <v>70.099999999999994</v>
      </c>
      <c r="BX7" s="65">
        <f t="shared" si="20"/>
        <v>70.400000000000006</v>
      </c>
      <c r="BY7" s="65">
        <f t="shared" si="20"/>
        <v>65.8</v>
      </c>
      <c r="BZ7" s="65"/>
      <c r="CA7" s="66">
        <f>CA8</f>
        <v>53216</v>
      </c>
      <c r="CB7" s="66">
        <f t="shared" ref="CB7:CJ7" si="21">CB8</f>
        <v>52717</v>
      </c>
      <c r="CC7" s="66">
        <f t="shared" si="21"/>
        <v>61615</v>
      </c>
      <c r="CD7" s="66">
        <f t="shared" si="21"/>
        <v>61805</v>
      </c>
      <c r="CE7" s="66">
        <f t="shared" si="21"/>
        <v>76192</v>
      </c>
      <c r="CF7" s="66">
        <f t="shared" si="21"/>
        <v>33492</v>
      </c>
      <c r="CG7" s="66">
        <f t="shared" si="21"/>
        <v>34136</v>
      </c>
      <c r="CH7" s="66">
        <f t="shared" si="21"/>
        <v>34924</v>
      </c>
      <c r="CI7" s="66">
        <f t="shared" si="21"/>
        <v>35788</v>
      </c>
      <c r="CJ7" s="66">
        <f t="shared" si="21"/>
        <v>37855</v>
      </c>
      <c r="CK7" s="65"/>
      <c r="CL7" s="66">
        <f>CL8</f>
        <v>16607</v>
      </c>
      <c r="CM7" s="66">
        <f t="shared" ref="CM7:CU7" si="22">CM8</f>
        <v>16235</v>
      </c>
      <c r="CN7" s="66">
        <f t="shared" si="22"/>
        <v>16392</v>
      </c>
      <c r="CO7" s="66">
        <f t="shared" si="22"/>
        <v>16298</v>
      </c>
      <c r="CP7" s="66">
        <f t="shared" si="22"/>
        <v>15477</v>
      </c>
      <c r="CQ7" s="66">
        <f t="shared" si="22"/>
        <v>9976</v>
      </c>
      <c r="CR7" s="66">
        <f t="shared" si="22"/>
        <v>10130</v>
      </c>
      <c r="CS7" s="66">
        <f t="shared" si="22"/>
        <v>10244</v>
      </c>
      <c r="CT7" s="66">
        <f t="shared" si="22"/>
        <v>10602</v>
      </c>
      <c r="CU7" s="66">
        <f t="shared" si="22"/>
        <v>11234</v>
      </c>
      <c r="CV7" s="65"/>
      <c r="CW7" s="65">
        <f>CW8</f>
        <v>55.4</v>
      </c>
      <c r="CX7" s="65">
        <f t="shared" ref="CX7:DF7" si="23">CX8</f>
        <v>54</v>
      </c>
      <c r="CY7" s="65">
        <f t="shared" si="23"/>
        <v>54.5</v>
      </c>
      <c r="CZ7" s="65">
        <f t="shared" si="23"/>
        <v>56.5</v>
      </c>
      <c r="DA7" s="65">
        <f t="shared" si="23"/>
        <v>70</v>
      </c>
      <c r="DB7" s="65">
        <f t="shared" si="23"/>
        <v>63.4</v>
      </c>
      <c r="DC7" s="65">
        <f t="shared" si="23"/>
        <v>63.4</v>
      </c>
      <c r="DD7" s="65">
        <f t="shared" si="23"/>
        <v>63.7</v>
      </c>
      <c r="DE7" s="65">
        <f t="shared" si="23"/>
        <v>63.3</v>
      </c>
      <c r="DF7" s="65">
        <f t="shared" si="23"/>
        <v>68.5</v>
      </c>
      <c r="DG7" s="65"/>
      <c r="DH7" s="65">
        <f>DH8</f>
        <v>16.2</v>
      </c>
      <c r="DI7" s="65">
        <f t="shared" ref="DI7:DQ7" si="24">DI8</f>
        <v>15.5</v>
      </c>
      <c r="DJ7" s="65">
        <f t="shared" si="24"/>
        <v>21.9</v>
      </c>
      <c r="DK7" s="65">
        <f t="shared" si="24"/>
        <v>21.1</v>
      </c>
      <c r="DL7" s="65">
        <f t="shared" si="24"/>
        <v>25.1</v>
      </c>
      <c r="DM7" s="65">
        <f t="shared" si="24"/>
        <v>18.7</v>
      </c>
      <c r="DN7" s="65">
        <f t="shared" si="24"/>
        <v>18.3</v>
      </c>
      <c r="DO7" s="65">
        <f t="shared" si="24"/>
        <v>17.7</v>
      </c>
      <c r="DP7" s="65">
        <f t="shared" si="24"/>
        <v>17.5</v>
      </c>
      <c r="DQ7" s="65">
        <f t="shared" si="24"/>
        <v>17.5</v>
      </c>
      <c r="DR7" s="65"/>
      <c r="DS7" s="65">
        <f>DS8</f>
        <v>75.599999999999994</v>
      </c>
      <c r="DT7" s="65">
        <f t="shared" ref="DT7:EB7" si="25">DT8</f>
        <v>70.8</v>
      </c>
      <c r="DU7" s="65">
        <f t="shared" si="25"/>
        <v>72.3</v>
      </c>
      <c r="DV7" s="65">
        <f t="shared" si="25"/>
        <v>73.599999999999994</v>
      </c>
      <c r="DW7" s="65">
        <f t="shared" si="25"/>
        <v>75.5</v>
      </c>
      <c r="DX7" s="65">
        <f t="shared" si="25"/>
        <v>52.5</v>
      </c>
      <c r="DY7" s="65">
        <f t="shared" si="25"/>
        <v>53.5</v>
      </c>
      <c r="DZ7" s="65">
        <f t="shared" si="25"/>
        <v>54.1</v>
      </c>
      <c r="EA7" s="65">
        <f t="shared" si="25"/>
        <v>54.6</v>
      </c>
      <c r="EB7" s="65">
        <f t="shared" si="25"/>
        <v>56.9</v>
      </c>
      <c r="EC7" s="65"/>
      <c r="ED7" s="65">
        <f>ED8</f>
        <v>77.7</v>
      </c>
      <c r="EE7" s="65">
        <f t="shared" ref="EE7:EM7" si="26">EE8</f>
        <v>59.3</v>
      </c>
      <c r="EF7" s="65">
        <f t="shared" si="26"/>
        <v>60.1</v>
      </c>
      <c r="EG7" s="65">
        <f t="shared" si="26"/>
        <v>62.6</v>
      </c>
      <c r="EH7" s="65">
        <f t="shared" si="26"/>
        <v>65.900000000000006</v>
      </c>
      <c r="EI7" s="65">
        <f t="shared" si="26"/>
        <v>69.7</v>
      </c>
      <c r="EJ7" s="65">
        <f t="shared" si="26"/>
        <v>71.3</v>
      </c>
      <c r="EK7" s="65">
        <f t="shared" si="26"/>
        <v>71.400000000000006</v>
      </c>
      <c r="EL7" s="65">
        <f t="shared" si="26"/>
        <v>71.7</v>
      </c>
      <c r="EM7" s="65">
        <f t="shared" si="26"/>
        <v>72.900000000000006</v>
      </c>
      <c r="EN7" s="65"/>
      <c r="EO7" s="66">
        <f>EO8</f>
        <v>50806000</v>
      </c>
      <c r="EP7" s="66">
        <f t="shared" ref="EP7:EX7" si="27">EP8</f>
        <v>51868240</v>
      </c>
      <c r="EQ7" s="66">
        <f t="shared" si="27"/>
        <v>50696450</v>
      </c>
      <c r="ER7" s="66">
        <f t="shared" si="27"/>
        <v>51245300</v>
      </c>
      <c r="ES7" s="66">
        <f t="shared" si="27"/>
        <v>51572990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250007</v>
      </c>
      <c r="D8" s="68">
        <v>46</v>
      </c>
      <c r="E8" s="68">
        <v>6</v>
      </c>
      <c r="F8" s="68">
        <v>0</v>
      </c>
      <c r="G8" s="68">
        <v>2</v>
      </c>
      <c r="H8" s="68" t="s">
        <v>160</v>
      </c>
      <c r="I8" s="68" t="s">
        <v>160</v>
      </c>
      <c r="J8" s="68" t="s">
        <v>161</v>
      </c>
      <c r="K8" s="68" t="s">
        <v>162</v>
      </c>
      <c r="L8" s="68" t="s">
        <v>163</v>
      </c>
      <c r="M8" s="68" t="s">
        <v>164</v>
      </c>
      <c r="N8" s="68" t="s">
        <v>165</v>
      </c>
      <c r="O8" s="68" t="s">
        <v>166</v>
      </c>
      <c r="P8" s="68" t="s">
        <v>167</v>
      </c>
      <c r="Q8" s="69">
        <v>9</v>
      </c>
      <c r="R8" s="68" t="s">
        <v>39</v>
      </c>
      <c r="S8" s="68" t="s">
        <v>168</v>
      </c>
      <c r="T8" s="68" t="s">
        <v>169</v>
      </c>
      <c r="U8" s="69">
        <v>1418886</v>
      </c>
      <c r="V8" s="69">
        <v>12970</v>
      </c>
      <c r="W8" s="68" t="s">
        <v>170</v>
      </c>
      <c r="X8" s="68" t="s">
        <v>170</v>
      </c>
      <c r="Y8" s="70" t="s">
        <v>171</v>
      </c>
      <c r="Z8" s="69">
        <v>100</v>
      </c>
      <c r="AA8" s="69" t="s">
        <v>39</v>
      </c>
      <c r="AB8" s="69" t="s">
        <v>39</v>
      </c>
      <c r="AC8" s="69" t="s">
        <v>39</v>
      </c>
      <c r="AD8" s="69" t="s">
        <v>39</v>
      </c>
      <c r="AE8" s="69">
        <v>100</v>
      </c>
      <c r="AF8" s="69">
        <v>100</v>
      </c>
      <c r="AG8" s="69" t="s">
        <v>39</v>
      </c>
      <c r="AH8" s="69">
        <v>100</v>
      </c>
      <c r="AI8" s="71">
        <v>103.6</v>
      </c>
      <c r="AJ8" s="71">
        <v>99.9</v>
      </c>
      <c r="AK8" s="71">
        <v>95.5</v>
      </c>
      <c r="AL8" s="71">
        <v>95.2</v>
      </c>
      <c r="AM8" s="71">
        <v>83.9</v>
      </c>
      <c r="AN8" s="71">
        <v>96.7</v>
      </c>
      <c r="AO8" s="71">
        <v>96.6</v>
      </c>
      <c r="AP8" s="71">
        <v>97.2</v>
      </c>
      <c r="AQ8" s="71">
        <v>96.9</v>
      </c>
      <c r="AR8" s="71">
        <v>100.6</v>
      </c>
      <c r="AS8" s="71">
        <v>102.5</v>
      </c>
      <c r="AT8" s="71">
        <v>89.9</v>
      </c>
      <c r="AU8" s="71">
        <v>87.4</v>
      </c>
      <c r="AV8" s="71">
        <v>84</v>
      </c>
      <c r="AW8" s="71">
        <v>84.7</v>
      </c>
      <c r="AX8" s="71">
        <v>72.099999999999994</v>
      </c>
      <c r="AY8" s="71">
        <v>84.2</v>
      </c>
      <c r="AZ8" s="71">
        <v>83.9</v>
      </c>
      <c r="BA8" s="71">
        <v>84</v>
      </c>
      <c r="BB8" s="71">
        <v>84.3</v>
      </c>
      <c r="BC8" s="71">
        <v>80.7</v>
      </c>
      <c r="BD8" s="71">
        <v>84.7</v>
      </c>
      <c r="BE8" s="72">
        <v>0</v>
      </c>
      <c r="BF8" s="72">
        <v>0</v>
      </c>
      <c r="BG8" s="72">
        <v>0</v>
      </c>
      <c r="BH8" s="72">
        <v>0</v>
      </c>
      <c r="BI8" s="72">
        <v>10.6</v>
      </c>
      <c r="BJ8" s="72">
        <v>119.5</v>
      </c>
      <c r="BK8" s="72">
        <v>116.9</v>
      </c>
      <c r="BL8" s="72">
        <v>117.1</v>
      </c>
      <c r="BM8" s="72">
        <v>120.5</v>
      </c>
      <c r="BN8" s="72">
        <v>124.2</v>
      </c>
      <c r="BO8" s="72">
        <v>69.3</v>
      </c>
      <c r="BP8" s="71">
        <v>73.2</v>
      </c>
      <c r="BQ8" s="71">
        <v>66.2</v>
      </c>
      <c r="BR8" s="71">
        <v>67.2</v>
      </c>
      <c r="BS8" s="71">
        <v>70.3</v>
      </c>
      <c r="BT8" s="71">
        <v>47.6</v>
      </c>
      <c r="BU8" s="71">
        <v>69.8</v>
      </c>
      <c r="BV8" s="71">
        <v>69.7</v>
      </c>
      <c r="BW8" s="71">
        <v>70.099999999999994</v>
      </c>
      <c r="BX8" s="71">
        <v>70.400000000000006</v>
      </c>
      <c r="BY8" s="71">
        <v>65.8</v>
      </c>
      <c r="BZ8" s="71">
        <v>67.2</v>
      </c>
      <c r="CA8" s="72">
        <v>53216</v>
      </c>
      <c r="CB8" s="72">
        <v>52717</v>
      </c>
      <c r="CC8" s="72">
        <v>61615</v>
      </c>
      <c r="CD8" s="72">
        <v>61805</v>
      </c>
      <c r="CE8" s="72">
        <v>76192</v>
      </c>
      <c r="CF8" s="72">
        <v>33492</v>
      </c>
      <c r="CG8" s="72">
        <v>34136</v>
      </c>
      <c r="CH8" s="72">
        <v>34924</v>
      </c>
      <c r="CI8" s="72">
        <v>35788</v>
      </c>
      <c r="CJ8" s="72">
        <v>37855</v>
      </c>
      <c r="CK8" s="71">
        <v>56733</v>
      </c>
      <c r="CL8" s="72">
        <v>16607</v>
      </c>
      <c r="CM8" s="72">
        <v>16235</v>
      </c>
      <c r="CN8" s="72">
        <v>16392</v>
      </c>
      <c r="CO8" s="72">
        <v>16298</v>
      </c>
      <c r="CP8" s="72">
        <v>15477</v>
      </c>
      <c r="CQ8" s="72">
        <v>9976</v>
      </c>
      <c r="CR8" s="72">
        <v>10130</v>
      </c>
      <c r="CS8" s="72">
        <v>10244</v>
      </c>
      <c r="CT8" s="72">
        <v>10602</v>
      </c>
      <c r="CU8" s="72">
        <v>11234</v>
      </c>
      <c r="CV8" s="71">
        <v>16778</v>
      </c>
      <c r="CW8" s="72">
        <v>55.4</v>
      </c>
      <c r="CX8" s="72">
        <v>54</v>
      </c>
      <c r="CY8" s="72">
        <v>54.5</v>
      </c>
      <c r="CZ8" s="72">
        <v>56.5</v>
      </c>
      <c r="DA8" s="72">
        <v>70</v>
      </c>
      <c r="DB8" s="72">
        <v>63.4</v>
      </c>
      <c r="DC8" s="72">
        <v>63.4</v>
      </c>
      <c r="DD8" s="72">
        <v>63.7</v>
      </c>
      <c r="DE8" s="72">
        <v>63.3</v>
      </c>
      <c r="DF8" s="72">
        <v>68.5</v>
      </c>
      <c r="DG8" s="72">
        <v>58.8</v>
      </c>
      <c r="DH8" s="72">
        <v>16.2</v>
      </c>
      <c r="DI8" s="72">
        <v>15.5</v>
      </c>
      <c r="DJ8" s="72">
        <v>21.9</v>
      </c>
      <c r="DK8" s="72">
        <v>21.1</v>
      </c>
      <c r="DL8" s="72">
        <v>25.1</v>
      </c>
      <c r="DM8" s="72">
        <v>18.7</v>
      </c>
      <c r="DN8" s="72">
        <v>18.3</v>
      </c>
      <c r="DO8" s="72">
        <v>17.7</v>
      </c>
      <c r="DP8" s="72">
        <v>17.5</v>
      </c>
      <c r="DQ8" s="72">
        <v>17.5</v>
      </c>
      <c r="DR8" s="72">
        <v>24.8</v>
      </c>
      <c r="DS8" s="71">
        <v>75.599999999999994</v>
      </c>
      <c r="DT8" s="71">
        <v>70.8</v>
      </c>
      <c r="DU8" s="71">
        <v>72.3</v>
      </c>
      <c r="DV8" s="71">
        <v>73.599999999999994</v>
      </c>
      <c r="DW8" s="71">
        <v>75.5</v>
      </c>
      <c r="DX8" s="71">
        <v>52.5</v>
      </c>
      <c r="DY8" s="71">
        <v>53.5</v>
      </c>
      <c r="DZ8" s="71">
        <v>54.1</v>
      </c>
      <c r="EA8" s="71">
        <v>54.6</v>
      </c>
      <c r="EB8" s="71">
        <v>56.9</v>
      </c>
      <c r="EC8" s="71">
        <v>54.8</v>
      </c>
      <c r="ED8" s="71">
        <v>77.7</v>
      </c>
      <c r="EE8" s="71">
        <v>59.3</v>
      </c>
      <c r="EF8" s="71">
        <v>60.1</v>
      </c>
      <c r="EG8" s="71">
        <v>62.6</v>
      </c>
      <c r="EH8" s="71">
        <v>65.900000000000006</v>
      </c>
      <c r="EI8" s="71">
        <v>69.7</v>
      </c>
      <c r="EJ8" s="71">
        <v>71.3</v>
      </c>
      <c r="EK8" s="71">
        <v>71.400000000000006</v>
      </c>
      <c r="EL8" s="71">
        <v>71.7</v>
      </c>
      <c r="EM8" s="71">
        <v>72.900000000000006</v>
      </c>
      <c r="EN8" s="71">
        <v>70.3</v>
      </c>
      <c r="EO8" s="72">
        <v>50806000</v>
      </c>
      <c r="EP8" s="72">
        <v>51868240</v>
      </c>
      <c r="EQ8" s="72">
        <v>50696450</v>
      </c>
      <c r="ER8" s="72">
        <v>51245300</v>
      </c>
      <c r="ES8" s="72">
        <v>51572990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2022-01-28T00:49:39Z</cp:lastPrinted>
  <dcterms:created xsi:type="dcterms:W3CDTF">2021-12-03T08:47:58Z</dcterms:created>
  <dcterms:modified xsi:type="dcterms:W3CDTF">2022-01-28T01:07:06Z</dcterms:modified>
  <cp:category/>
</cp:coreProperties>
</file>