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公営企画課・建設整備課\01 公営企画課\28　中期計画\★経営比較分析表\R40111 公営企業に係る経営比較分析表（令和２年度決算）の分析コメント記載について\回答\"/>
    </mc:Choice>
  </mc:AlternateContent>
  <xr:revisionPtr revIDLastSave="0" documentId="13_ncr:1_{73426874-54ED-4648-B85C-E3C85DFB7446}" xr6:coauthVersionLast="36" xr6:coauthVersionMax="36" xr10:uidLastSave="{00000000-0000-0000-0000-000000000000}"/>
  <workbookProtection workbookAlgorithmName="SHA-512" workbookHashValue="3pHr+H4rUjrYruHlfIer79ZIIBrqHVROw8fCeNdECN2AYdavkFgyfm8e/nBtvx2ED3Vva4UGHvNpJ4mJTZcpiQ==" workbookSaltValue="JMtnksebtCyeS4lUy8AlkA==" workbookSpinCount="100000" lockStructure="1"/>
  <bookViews>
    <workbookView xWindow="0" yWindow="0" windowWidth="15360" windowHeight="76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BB10" i="4"/>
  <c r="AT10" i="4"/>
  <c r="AL10" i="4"/>
  <c r="I10" i="4"/>
  <c r="B10" i="4"/>
  <c r="BB8" i="4"/>
  <c r="AT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<sst xmlns="http://schemas.openxmlformats.org/spreadsheetml/2006/main" count="228" uniqueCount="114">
  <si>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</si>
  <si>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</si>
  <si>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</si>
  <si>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</si>
  <si>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</si>
  <si>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</si>
  <si>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</si>
  <si>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</si>
  <si>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</si>
  <si>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</si>
  <si>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</si>
  <si>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</si>
  <si>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</si>
  <si>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</si>
  <si>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</si>
  <si>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</si>
  <si>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</si>
  <si>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</si>
  <si>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</si>
  <si>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</si>
  <si>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</si>
  <si>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</si>
  <si>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</si>
  <si>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</si>
  <si>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</si>
  <si>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</si>
  <si>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</si>
  <si>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</si>
  <si>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</si>
  <si>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</si>
  <si>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</si>
  <si>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</si>
  <si>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</si>
  <si>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</si>
  <si>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</si>
  <si>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</si>
  <si>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</si>
  <si>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</si>
  <si>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</si>
  <si>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</si>
  <si>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</si>
  <si>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</si>
  <si>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</si>
  <si>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</si>
  <si>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</si>
  <si>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</si>
  <si>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</si>
  <si>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</si>
  <si>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</si>
  <si>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</si>
  <si>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</si>
  <si>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</si>
  <si>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</si>
  <si>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</si>
  <si>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</si>
  <si>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</si>
  <si>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</si>
  <si>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</si>
  <si>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</si>
  <si>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</si>
  <si>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</si>
  <si>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</si>
  <si>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</si>
  <si>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</si>
  <si>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</si>
  <si>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</si>
  <si>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</si>
  <si>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</si>
  <si>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</si>
  <si>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</si>
  <si>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</si>
  <si>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</si>
  <si>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</si>
  <si>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</si>
  <si>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</si>
  <si>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</si>
  <si>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</si>
  <si>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</si>
  <si>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</si>
  <si>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</si>
  <si>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</si>
  <si>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</si>
  <si>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</si>
  <si>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</si>
  <si>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</si>
  <si>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</si>
  <si>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</si>
  <si>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</si>
  <si>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</si>
  <si>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</si>
  <si>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</si>
  <si>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</si>
  <si>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</si>
  <si>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</si>
  <si>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</si>
  <si>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</si>
  <si>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</si>
  <si>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</si>
  <si>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</si>
  <si>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</si>
  <si>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</si>
  <si>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</si>
  <si>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</si>
  <si>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</si>
  <si>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</si>
  <si>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</si>
  <si>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</si>
  <si>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</si>
  <si>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</si>
  <si>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</si>
  <si>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</si>
  <si>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府営水道は、施設利用率や有収率は良好な水準となっています。一方、流動比率や企業債残高対給水収益比率等の財務指標においては多少の改善は見られたものの、依然として類似団体平均を下回る状況で、資金余力が低く、企業債残高が高い状況が続いています。
　平成30年3月に中間改訂を行った「京都府営水道ビジョン」が令和4年度で計画期間終了となることから、将来に向けたより充実した指針とするため、新たな府営水道ビジョンの策定に取りかかっています。
　令和2年4月より料金に算入した資産維持費を有効に活用し、資金余力の確保と企業債残高の削減のバランスをとりながら、将来を見据えた安定した経営に繋げ、引き続き、安心・安全な給水体制の確保と効率的な運営に努めます。</t>
    <rPh sb="30" eb="32">
      <t>イッポウ</t>
    </rPh>
    <rPh sb="61" eb="63">
      <t>タショウ</t>
    </rPh>
    <rPh sb="64" eb="66">
      <t>カイゼン</t>
    </rPh>
    <rPh sb="67" eb="68">
      <t>ミ</t>
    </rPh>
    <rPh sb="75" eb="77">
      <t>イゼン</t>
    </rPh>
    <rPh sb="102" eb="105">
      <t>キギョウサイ</t>
    </rPh>
    <rPh sb="105" eb="107">
      <t>ザンダカ</t>
    </rPh>
    <rPh sb="108" eb="109">
      <t>タカ</t>
    </rPh>
    <rPh sb="110" eb="112">
      <t>ジョウキョウ</t>
    </rPh>
    <rPh sb="151" eb="153">
      <t>レイワ</t>
    </rPh>
    <rPh sb="154" eb="156">
      <t>ネンド</t>
    </rPh>
    <rPh sb="157" eb="159">
      <t>ケイカク</t>
    </rPh>
    <rPh sb="159" eb="161">
      <t>キカン</t>
    </rPh>
    <rPh sb="161" eb="163">
      <t>シュウリョウ</t>
    </rPh>
    <rPh sb="191" eb="192">
      <t>アラ</t>
    </rPh>
    <rPh sb="194" eb="196">
      <t>フエイ</t>
    </rPh>
    <rPh sb="196" eb="198">
      <t>スイドウ</t>
    </rPh>
    <rPh sb="203" eb="205">
      <t>サクテイ</t>
    </rPh>
    <rPh sb="206" eb="207">
      <t>ト</t>
    </rPh>
    <rPh sb="218" eb="220">
      <t>レイワ</t>
    </rPh>
    <rPh sb="221" eb="222">
      <t>ネン</t>
    </rPh>
    <rPh sb="223" eb="224">
      <t>ガツ</t>
    </rPh>
    <rPh sb="226" eb="228">
      <t>リョウキン</t>
    </rPh>
    <rPh sb="229" eb="231">
      <t>サンニュウ</t>
    </rPh>
    <rPh sb="233" eb="235">
      <t>シサン</t>
    </rPh>
    <rPh sb="235" eb="238">
      <t>イジヒ</t>
    </rPh>
    <rPh sb="239" eb="241">
      <t>ユウコウ</t>
    </rPh>
    <rPh sb="242" eb="244">
      <t>カツヨウ</t>
    </rPh>
    <rPh sb="246" eb="248">
      <t>シキン</t>
    </rPh>
    <rPh sb="248" eb="250">
      <t>ヨリョク</t>
    </rPh>
    <rPh sb="251" eb="253">
      <t>カクホ</t>
    </rPh>
    <rPh sb="254" eb="257">
      <t>キギョウサイ</t>
    </rPh>
    <rPh sb="257" eb="259">
      <t>ザンダカ</t>
    </rPh>
    <rPh sb="260" eb="262">
      <t>サクゲン</t>
    </rPh>
    <rPh sb="291" eb="292">
      <t>ヒ</t>
    </rPh>
    <rPh sb="293" eb="294">
      <t>ツヅ</t>
    </rPh>
    <phoneticPr fontId="4"/>
  </si>
  <si>
    <t>　水道施設や管路の老朽化が進んでおり、償却率は上昇傾向にあります。
　現在、宇治系送水管路更新・耐震化事業を令和4年度の完了に向けて進めており、令和２年度は、一部区間の供用開始等から、令和元年度に比べて、①有形固定資産減価償却率及び②管路経年化率が減少し、③管路更新率が増加しました。
　引き続き計画的な施設更新を行い、施設の健全性を維持していきます。</t>
    <rPh sb="79" eb="81">
      <t>イチブ</t>
    </rPh>
    <rPh sb="81" eb="83">
      <t>クカン</t>
    </rPh>
    <rPh sb="84" eb="86">
      <t>キョウヨウ</t>
    </rPh>
    <rPh sb="86" eb="88">
      <t>カイシ</t>
    </rPh>
    <rPh sb="88" eb="89">
      <t>ナド</t>
    </rPh>
    <rPh sb="92" eb="94">
      <t>レイワ</t>
    </rPh>
    <rPh sb="94" eb="97">
      <t>ガンネンド</t>
    </rPh>
    <rPh sb="98" eb="99">
      <t>クラ</t>
    </rPh>
    <rPh sb="114" eb="115">
      <t>オヨ</t>
    </rPh>
    <rPh sb="124" eb="126">
      <t>ゲンショウ</t>
    </rPh>
    <rPh sb="129" eb="131">
      <t>カンロ</t>
    </rPh>
    <rPh sb="131" eb="134">
      <t>コウシンリツ</t>
    </rPh>
    <rPh sb="135" eb="137">
      <t>ゾウカ</t>
    </rPh>
    <rPh sb="148" eb="151">
      <t>ケイカクテキ</t>
    </rPh>
    <rPh sb="152" eb="154">
      <t>シセツ</t>
    </rPh>
    <rPh sb="154" eb="156">
      <t>コウシン</t>
    </rPh>
    <rPh sb="157" eb="158">
      <t>オコナ</t>
    </rPh>
    <rPh sb="160" eb="162">
      <t>シセツ</t>
    </rPh>
    <rPh sb="163" eb="166">
      <t>ケンゼンセイ</t>
    </rPh>
    <rPh sb="167" eb="169">
      <t>イジ</t>
    </rPh>
    <phoneticPr fontId="4"/>
  </si>
  <si>
    <t>　①経常収支比率は、使用料金収入の増加及び減価償却費や高金利企業債に対する利息の減少等により、100％以上を維持できています。　
　②累積欠損金比率は、未利用となっている水源費について、今後料金算定に含めず受水市町に負担を求めないことを決め、これに係る資産の減損損失を計上したこと等により大きく増加しました。なお、減資により令和3年度には0％となる見込みです。
　③流動比率は、未払金の減少により令和元年度に比べて増加しましたが、資金余力は高くなく、類似団体平均値より低い状況です。
　④企業債残高対給水収益比率は、管路や施設の更新を引き続き実施する財源として企業債を借り入れているため、類似団体平均よりも高くなっています。引き続き、企業債の借入額の抑制に努めます。
　⑤料金回収率は、令和2年4月の料金改定における資産維持費の算入や使用料金収入の増加により上昇し、類似団体平均値と同程度となりました。持続可能な事業運営のために、引き続き、必要な更新投資等に係る財源を確保するための方策について検討していきます。
　⑥給水原価は過去の水源開発に伴う負担額が大きかったことにより、類似団体平均よりも高くなっています。
　⑦施設利用率は類似団体平均を上回り、⑧有収率も良好な水準となっており施設を効率的に稼働させています。今後、水需要予測を基に、府営水道と受水市町全体の適正な施設規模について検討していきます。</t>
    <rPh sb="10" eb="12">
      <t>シヨウ</t>
    </rPh>
    <rPh sb="12" eb="14">
      <t>リョウキン</t>
    </rPh>
    <rPh sb="14" eb="16">
      <t>シュウニュウ</t>
    </rPh>
    <rPh sb="17" eb="19">
      <t>ゾウカ</t>
    </rPh>
    <rPh sb="19" eb="20">
      <t>オヨ</t>
    </rPh>
    <rPh sb="21" eb="23">
      <t>ゲンカ</t>
    </rPh>
    <rPh sb="23" eb="26">
      <t>ショウキャクヒ</t>
    </rPh>
    <rPh sb="27" eb="30">
      <t>コウキンリ</t>
    </rPh>
    <rPh sb="30" eb="33">
      <t>キギョウサイ</t>
    </rPh>
    <rPh sb="34" eb="35">
      <t>タイ</t>
    </rPh>
    <rPh sb="37" eb="39">
      <t>リソク</t>
    </rPh>
    <rPh sb="40" eb="42">
      <t>ゲンショウ</t>
    </rPh>
    <rPh sb="42" eb="43">
      <t>トウ</t>
    </rPh>
    <rPh sb="51" eb="53">
      <t>イジョウ</t>
    </rPh>
    <rPh sb="54" eb="56">
      <t>イジ</t>
    </rPh>
    <rPh sb="144" eb="145">
      <t>オオ</t>
    </rPh>
    <rPh sb="147" eb="149">
      <t>ゾウカ</t>
    </rPh>
    <rPh sb="157" eb="159">
      <t>ゲンシ</t>
    </rPh>
    <rPh sb="174" eb="176">
      <t>ミコ</t>
    </rPh>
    <rPh sb="189" eb="192">
      <t>ミバライキン</t>
    </rPh>
    <rPh sb="193" eb="195">
      <t>ゲンショウ</t>
    </rPh>
    <rPh sb="198" eb="200">
      <t>レイワ</t>
    </rPh>
    <rPh sb="200" eb="203">
      <t>ガンネンド</t>
    </rPh>
    <rPh sb="204" eb="205">
      <t>クラ</t>
    </rPh>
    <rPh sb="207" eb="209">
      <t>ゾウカ</t>
    </rPh>
    <rPh sb="225" eb="227">
      <t>ルイジ</t>
    </rPh>
    <rPh sb="227" eb="229">
      <t>ダンタイ</t>
    </rPh>
    <rPh sb="229" eb="232">
      <t>ヘイキンチ</t>
    </rPh>
    <rPh sb="234" eb="235">
      <t>ヒク</t>
    </rPh>
    <rPh sb="236" eb="238">
      <t>ジョウキョウ</t>
    </rPh>
    <rPh sb="244" eb="247">
      <t>キギョウサイ</t>
    </rPh>
    <rPh sb="247" eb="249">
      <t>ザンダカ</t>
    </rPh>
    <rPh sb="249" eb="250">
      <t>タイ</t>
    </rPh>
    <rPh sb="250" eb="252">
      <t>キュウスイ</t>
    </rPh>
    <rPh sb="252" eb="254">
      <t>シュウエキ</t>
    </rPh>
    <rPh sb="254" eb="256">
      <t>ヒリツ</t>
    </rPh>
    <rPh sb="267" eb="268">
      <t>ヒ</t>
    </rPh>
    <rPh sb="269" eb="270">
      <t>ツヅ</t>
    </rPh>
    <rPh sb="343" eb="345">
      <t>レイワ</t>
    </rPh>
    <rPh sb="346" eb="347">
      <t>ネン</t>
    </rPh>
    <rPh sb="348" eb="349">
      <t>ガツ</t>
    </rPh>
    <rPh sb="350" eb="352">
      <t>リョウキン</t>
    </rPh>
    <rPh sb="352" eb="354">
      <t>カイテイ</t>
    </rPh>
    <rPh sb="358" eb="360">
      <t>シサン</t>
    </rPh>
    <rPh sb="360" eb="363">
      <t>イジヒ</t>
    </rPh>
    <rPh sb="364" eb="366">
      <t>サンニュウ</t>
    </rPh>
    <rPh sb="367" eb="369">
      <t>シヨウ</t>
    </rPh>
    <rPh sb="369" eb="371">
      <t>リョウキン</t>
    </rPh>
    <rPh sb="371" eb="373">
      <t>シュウニュウ</t>
    </rPh>
    <rPh sb="374" eb="376">
      <t>ゾウカ</t>
    </rPh>
    <rPh sb="379" eb="381">
      <t>ジョウショウ</t>
    </rPh>
    <rPh sb="383" eb="387">
      <t>ルイジダンタイ</t>
    </rPh>
    <rPh sb="387" eb="390">
      <t>ヘイキンチ</t>
    </rPh>
    <rPh sb="391" eb="394">
      <t>ドウテイド</t>
    </rPh>
    <rPh sb="459" eb="463">
      <t>キュウスイゲンカ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</si>
</sst>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quot;-&quot;">
                  <c:v>2.67</c:v>
                </c:pt>
              </c:numCache>
            </c:numRef>
          </c:val>
          <c:extLst>
            <c:ext xmlns:c16="http://schemas.microsoft.com/office/drawing/2014/chart" uri="{C3380CC4-5D6E-409C-BE32-E72D297353CC}">
              <c16:uniqueId val="{00000000-2473-46B9-B7B0-364CEE092B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0.27</c:v>
                </c:pt>
                <c:pt idx="2">
                  <c:v>0.24</c:v>
                </c:pt>
                <c:pt idx="3">
                  <c:v>0.2</c:v>
                </c:pt>
                <c:pt idx="4">
                  <c:v>0.32</c:v>
                </c:pt>
              </c:numCache>
            </c:numRef>
          </c:val>
          <c:smooth val="0"/>
          <c:extLst>
            <c:ext xmlns:c16="http://schemas.microsoft.com/office/drawing/2014/chart" uri="{C3380CC4-5D6E-409C-BE32-E72D297353CC}">
              <c16:uniqueId val="{00000001-2473-46B9-B7B0-364CEE092B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66.08</c:v>
                </c:pt>
                <c:pt idx="1">
                  <c:v>67.180000000000007</c:v>
                </c:pt>
                <c:pt idx="2">
                  <c:v>66.05</c:v>
                </c:pt>
                <c:pt idx="3">
                  <c:v>66.040000000000006</c:v>
                </c:pt>
                <c:pt idx="4">
                  <c:v>67.959999999999994</c:v>
                </c:pt>
              </c:numCache>
            </c:numRef>
          </c:val>
          <c:extLst>
            <c:ext xmlns:c16="http://schemas.microsoft.com/office/drawing/2014/chart" uri="{C3380CC4-5D6E-409C-BE32-E72D297353CC}">
              <c16:uniqueId val="{00000000-6DB0-45FD-B039-77937F41CA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61.66</c:v>
                </c:pt>
                <c:pt idx="1">
                  <c:v>62.19</c:v>
                </c:pt>
                <c:pt idx="2">
                  <c:v>61.77</c:v>
                </c:pt>
                <c:pt idx="3">
                  <c:v>61.69</c:v>
                </c:pt>
                <c:pt idx="4">
                  <c:v>62.26</c:v>
                </c:pt>
              </c:numCache>
            </c:numRef>
          </c:val>
          <c:smooth val="0"/>
          <c:extLst>
            <c:ext xmlns:c16="http://schemas.microsoft.com/office/drawing/2014/chart" uri="{C3380CC4-5D6E-409C-BE32-E72D297353CC}">
              <c16:uniqueId val="{00000001-6DB0-45FD-B039-77937F41CA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99.68</c:v>
                </c:pt>
                <c:pt idx="1">
                  <c:v>99.81</c:v>
                </c:pt>
                <c:pt idx="2">
                  <c:v>99.89</c:v>
                </c:pt>
                <c:pt idx="3">
                  <c:v>99.91</c:v>
                </c:pt>
                <c:pt idx="4">
                  <c:v>99.96</c:v>
                </c:pt>
              </c:numCache>
            </c:numRef>
          </c:val>
          <c:extLst>
            <c:ext xmlns:c16="http://schemas.microsoft.com/office/drawing/2014/chart" uri="{C3380CC4-5D6E-409C-BE32-E72D297353CC}">
              <c16:uniqueId val="{00000000-E3DC-483C-B2F5-49343B704A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100.05</c:v>
                </c:pt>
                <c:pt idx="2">
                  <c:v>100.08</c:v>
                </c:pt>
                <c:pt idx="3">
                  <c:v>100</c:v>
                </c:pt>
                <c:pt idx="4">
                  <c:v>100.16</c:v>
                </c:pt>
              </c:numCache>
            </c:numRef>
          </c:val>
          <c:smooth val="0"/>
          <c:extLst>
            <c:ext xmlns:c16="http://schemas.microsoft.com/office/drawing/2014/chart" uri="{C3380CC4-5D6E-409C-BE32-E72D297353CC}">
              <c16:uniqueId val="{00000001-E3DC-483C-B2F5-49343B704A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101.3</c:v>
                </c:pt>
                <c:pt idx="1">
                  <c:v>103.57</c:v>
                </c:pt>
                <c:pt idx="2">
                  <c:v>101.4</c:v>
                </c:pt>
                <c:pt idx="3">
                  <c:v>103.73</c:v>
                </c:pt>
                <c:pt idx="4">
                  <c:v>110.89</c:v>
                </c:pt>
              </c:numCache>
            </c:numRef>
          </c:val>
          <c:extLst>
            <c:ext xmlns:c16="http://schemas.microsoft.com/office/drawing/2014/chart" uri="{C3380CC4-5D6E-409C-BE32-E72D297353CC}">
              <c16:uniqueId val="{00000000-45CF-4184-9011-20627920F5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114.05</c:v>
                </c:pt>
                <c:pt idx="1">
                  <c:v>114.26</c:v>
                </c:pt>
                <c:pt idx="2">
                  <c:v>112.98</c:v>
                </c:pt>
                <c:pt idx="3">
                  <c:v>112.91</c:v>
                </c:pt>
                <c:pt idx="4">
                  <c:v>111.13</c:v>
                </c:pt>
              </c:numCache>
            </c:numRef>
          </c:val>
          <c:smooth val="0"/>
          <c:extLst>
            <c:ext xmlns:c16="http://schemas.microsoft.com/office/drawing/2014/chart" uri="{C3380CC4-5D6E-409C-BE32-E72D297353CC}">
              <c16:uniqueId val="{00000001-45CF-4184-9011-20627920F5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48.84</c:v>
                </c:pt>
                <c:pt idx="1">
                  <c:v>50</c:v>
                </c:pt>
                <c:pt idx="2">
                  <c:v>52.08</c:v>
                </c:pt>
                <c:pt idx="3">
                  <c:v>53.99</c:v>
                </c:pt>
                <c:pt idx="4">
                  <c:v>53.37</c:v>
                </c:pt>
              </c:numCache>
            </c:numRef>
          </c:val>
          <c:extLst>
            <c:ext xmlns:c16="http://schemas.microsoft.com/office/drawing/2014/chart" uri="{C3380CC4-5D6E-409C-BE32-E72D297353CC}">
              <c16:uniqueId val="{00000000-14B3-4D85-BC9F-60DD544878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53.56</c:v>
                </c:pt>
                <c:pt idx="1">
                  <c:v>54.73</c:v>
                </c:pt>
                <c:pt idx="2">
                  <c:v>55.77</c:v>
                </c:pt>
                <c:pt idx="3">
                  <c:v>56.48</c:v>
                </c:pt>
                <c:pt idx="4">
                  <c:v>57.5</c:v>
                </c:pt>
              </c:numCache>
            </c:numRef>
          </c:val>
          <c:smooth val="0"/>
          <c:extLst>
            <c:ext xmlns:c16="http://schemas.microsoft.com/office/drawing/2014/chart" uri="{C3380CC4-5D6E-409C-BE32-E72D297353CC}">
              <c16:uniqueId val="{00000001-14B3-4D85-BC9F-60DD544878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16.989999999999998</c:v>
                </c:pt>
                <c:pt idx="1">
                  <c:v>14.98</c:v>
                </c:pt>
                <c:pt idx="2">
                  <c:v>14.98</c:v>
                </c:pt>
                <c:pt idx="3">
                  <c:v>24.28</c:v>
                </c:pt>
                <c:pt idx="4">
                  <c:v>20.28</c:v>
                </c:pt>
              </c:numCache>
            </c:numRef>
          </c:val>
          <c:extLst>
            <c:ext xmlns:c16="http://schemas.microsoft.com/office/drawing/2014/chart" uri="{C3380CC4-5D6E-409C-BE32-E72D297353CC}">
              <c16:uniqueId val="{00000000-D81A-4A58-9F31-6ABBEFD554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19.440000000000001</c:v>
                </c:pt>
                <c:pt idx="1">
                  <c:v>22.46</c:v>
                </c:pt>
                <c:pt idx="2">
                  <c:v>25.84</c:v>
                </c:pt>
                <c:pt idx="3">
                  <c:v>27.61</c:v>
                </c:pt>
                <c:pt idx="4">
                  <c:v>30.3</c:v>
                </c:pt>
              </c:numCache>
            </c:numRef>
          </c:val>
          <c:smooth val="0"/>
          <c:extLst>
            <c:ext xmlns:c16="http://schemas.microsoft.com/office/drawing/2014/chart" uri="{C3380CC4-5D6E-409C-BE32-E72D297353CC}">
              <c16:uniqueId val="{00000001-D81A-4A58-9F31-6ABBEFD554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20.91</c:v>
                </c:pt>
                <c:pt idx="1">
                  <c:v>18.670000000000002</c:v>
                </c:pt>
                <c:pt idx="2">
                  <c:v>17.27</c:v>
                </c:pt>
                <c:pt idx="3">
                  <c:v>13.24</c:v>
                </c:pt>
                <c:pt idx="4">
                  <c:v>197.32</c:v>
                </c:pt>
              </c:numCache>
            </c:numRef>
          </c:val>
          <c:extLst>
            <c:ext xmlns:c16="http://schemas.microsoft.com/office/drawing/2014/chart" uri="{C3380CC4-5D6E-409C-BE32-E72D297353CC}">
              <c16:uniqueId val="{00000000-8C80-4E76-A759-36338CA58B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12.65</c:v>
                </c:pt>
                <c:pt idx="1">
                  <c:v>10.58</c:v>
                </c:pt>
                <c:pt idx="2">
                  <c:v>10.49</c:v>
                </c:pt>
                <c:pt idx="3">
                  <c:v>9.92</c:v>
                </c:pt>
                <c:pt idx="4">
                  <c:v>12.29</c:v>
                </c:pt>
              </c:numCache>
            </c:numRef>
          </c:val>
          <c:smooth val="0"/>
          <c:extLst>
            <c:ext xmlns:c16="http://schemas.microsoft.com/office/drawing/2014/chart" uri="{C3380CC4-5D6E-409C-BE32-E72D297353CC}">
              <c16:uniqueId val="{00000001-8C80-4E76-A759-36338CA58B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75.13</c:v>
                </c:pt>
                <c:pt idx="1">
                  <c:v>92.54</c:v>
                </c:pt>
                <c:pt idx="2">
                  <c:v>92.71</c:v>
                </c:pt>
                <c:pt idx="3">
                  <c:v>97.68</c:v>
                </c:pt>
                <c:pt idx="4">
                  <c:v>114.23</c:v>
                </c:pt>
              </c:numCache>
            </c:numRef>
          </c:val>
          <c:extLst>
            <c:ext xmlns:c16="http://schemas.microsoft.com/office/drawing/2014/chart" uri="{C3380CC4-5D6E-409C-BE32-E72D297353CC}">
              <c16:uniqueId val="{00000000-2183-467F-8501-E5241B4367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224.41</c:v>
                </c:pt>
                <c:pt idx="1">
                  <c:v>243.44</c:v>
                </c:pt>
                <c:pt idx="2">
                  <c:v>258.49</c:v>
                </c:pt>
                <c:pt idx="3">
                  <c:v>271.10000000000002</c:v>
                </c:pt>
                <c:pt idx="4">
                  <c:v>284.45</c:v>
                </c:pt>
              </c:numCache>
            </c:numRef>
          </c:val>
          <c:smooth val="0"/>
          <c:extLst>
            <c:ext xmlns:c16="http://schemas.microsoft.com/office/drawing/2014/chart" uri="{C3380CC4-5D6E-409C-BE32-E72D297353CC}">
              <c16:uniqueId val="{00000001-2183-467F-8501-E5241B4367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564.02</c:v>
                </c:pt>
                <c:pt idx="1">
                  <c:v>587.23</c:v>
                </c:pt>
                <c:pt idx="2">
                  <c:v>593.6</c:v>
                </c:pt>
                <c:pt idx="3">
                  <c:v>601.55999999999995</c:v>
                </c:pt>
                <c:pt idx="4">
                  <c:v>594.17999999999995</c:v>
                </c:pt>
              </c:numCache>
            </c:numRef>
          </c:val>
          <c:extLst>
            <c:ext xmlns:c16="http://schemas.microsoft.com/office/drawing/2014/chart" uri="{C3380CC4-5D6E-409C-BE32-E72D297353CC}">
              <c16:uniqueId val="{00000000-0E67-45C9-BF7C-ED17094FA2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320.31</c:v>
                </c:pt>
                <c:pt idx="1">
                  <c:v>303.26</c:v>
                </c:pt>
                <c:pt idx="2">
                  <c:v>290.31</c:v>
                </c:pt>
                <c:pt idx="3">
                  <c:v>272.95999999999998</c:v>
                </c:pt>
                <c:pt idx="4">
                  <c:v>260.95999999999998</c:v>
                </c:pt>
              </c:numCache>
            </c:numRef>
          </c:val>
          <c:smooth val="0"/>
          <c:extLst>
            <c:ext xmlns:c16="http://schemas.microsoft.com/office/drawing/2014/chart" uri="{C3380CC4-5D6E-409C-BE32-E72D297353CC}">
              <c16:uniqueId val="{00000001-0E67-45C9-BF7C-ED17094FA2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99.34</c:v>
                </c:pt>
                <c:pt idx="1">
                  <c:v>102.22</c:v>
                </c:pt>
                <c:pt idx="2">
                  <c:v>100.25</c:v>
                </c:pt>
                <c:pt idx="3">
                  <c:v>103.12</c:v>
                </c:pt>
                <c:pt idx="4">
                  <c:v>111.09</c:v>
                </c:pt>
              </c:numCache>
            </c:numRef>
          </c:val>
          <c:extLst>
            <c:ext xmlns:c16="http://schemas.microsoft.com/office/drawing/2014/chart" uri="{C3380CC4-5D6E-409C-BE32-E72D297353CC}">
              <c16:uniqueId val="{00000000-7708-41E0-B03D-D794A6DCCC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113.88</c:v>
                </c:pt>
                <c:pt idx="1">
                  <c:v>114.14</c:v>
                </c:pt>
                <c:pt idx="2">
                  <c:v>112.83</c:v>
                </c:pt>
                <c:pt idx="3">
                  <c:v>112.84</c:v>
                </c:pt>
                <c:pt idx="4">
                  <c:v>110.77</c:v>
                </c:pt>
              </c:numCache>
            </c:numRef>
          </c:val>
          <c:smooth val="0"/>
          <c:extLst>
            <c:ext xmlns:c16="http://schemas.microsoft.com/office/drawing/2014/chart" uri="{C3380CC4-5D6E-409C-BE32-E72D297353CC}">
              <c16:uniqueId val="{00000001-7708-41E0-B03D-D794A6DCCC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113.7</c:v>
                </c:pt>
                <c:pt idx="1">
                  <c:v>108.9</c:v>
                </c:pt>
                <c:pt idx="2">
                  <c:v>112.14</c:v>
                </c:pt>
                <c:pt idx="3">
                  <c:v>109.39</c:v>
                </c:pt>
                <c:pt idx="4">
                  <c:v>100.62</c:v>
                </c:pt>
              </c:numCache>
            </c:numRef>
          </c:val>
          <c:extLst>
            <c:ext xmlns:c16="http://schemas.microsoft.com/office/drawing/2014/chart" uri="{C3380CC4-5D6E-409C-BE32-E72D297353CC}">
              <c16:uniqueId val="{00000000-2F6A-48F0-A385-90909BBC802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74.02</c:v>
                </c:pt>
                <c:pt idx="1">
                  <c:v>73.03</c:v>
                </c:pt>
                <c:pt idx="2">
                  <c:v>73.86</c:v>
                </c:pt>
                <c:pt idx="3">
                  <c:v>73.849999999999994</c:v>
                </c:pt>
                <c:pt idx="4">
                  <c:v>73.180000000000007</c:v>
                </c:pt>
              </c:numCache>
            </c:numRef>
          </c:val>
          <c:smooth val="0"/>
          <c:extLst>
            <c:ext xmlns:c16="http://schemas.microsoft.com/office/drawing/2014/chart" uri="{C3380CC4-5D6E-409C-BE32-E72D297353CC}">
              <c16:uniqueId val="{00000001-2F6A-48F0-A385-90909BBC802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【110.77】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D31" sqref="CD3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京都府</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非設置</v>
      </c>
      <c r="AE8" s="60"/>
      <c r="AF8" s="60"/>
      <c r="AG8" s="60"/>
      <c r="AH8" s="60"/>
      <c r="AI8" s="60"/>
      <c r="AJ8" s="60"/>
      <c r="AK8" s="4"/>
      <c r="AL8" s="61">
        <f>データ!$R$6</f>
        <v>2530609</v>
      </c>
      <c r="AM8" s="61"/>
      <c r="AN8" s="61"/>
      <c r="AO8" s="61"/>
      <c r="AP8" s="61"/>
      <c r="AQ8" s="61"/>
      <c r="AR8" s="61"/>
      <c r="AS8" s="61"/>
      <c r="AT8" s="52">
        <f>データ!$S$6</f>
        <v>4612.2</v>
      </c>
      <c r="AU8" s="53"/>
      <c r="AV8" s="53"/>
      <c r="AW8" s="53"/>
      <c r="AX8" s="53"/>
      <c r="AY8" s="53"/>
      <c r="AZ8" s="53"/>
      <c r="BA8" s="53"/>
      <c r="BB8" s="54">
        <f>データ!$T$6</f>
        <v>548.67999999999995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56.42</v>
      </c>
      <c r="J10" s="53"/>
      <c r="K10" s="53"/>
      <c r="L10" s="53"/>
      <c r="M10" s="53"/>
      <c r="N10" s="53"/>
      <c r="O10" s="64"/>
      <c r="P10" s="54">
        <f>データ!$P$6</f>
        <v>99.88</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665563</v>
      </c>
      <c r="AM10" s="61"/>
      <c r="AN10" s="61"/>
      <c r="AO10" s="61"/>
      <c r="AP10" s="61"/>
      <c r="AQ10" s="61"/>
      <c r="AR10" s="61"/>
      <c r="AS10" s="61"/>
      <c r="AT10" s="52">
        <f>データ!$V$6</f>
        <v>111.31</v>
      </c>
      <c r="AU10" s="53"/>
      <c r="AV10" s="53"/>
      <c r="AW10" s="53"/>
      <c r="AX10" s="53"/>
      <c r="AY10" s="53"/>
      <c r="AZ10" s="53"/>
      <c r="BA10" s="53"/>
      <c r="BB10" s="54">
        <f>データ!$W$6</f>
        <v>5979.36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112</v>
      </c>
      <c r="BM47" s="91"/>
      <c r="BN47" s="91"/>
      <c r="BO47" s="91"/>
      <c r="BP47" s="91"/>
      <c r="BQ47" s="91"/>
      <c r="BR47" s="91"/>
      <c r="BS47" s="91"/>
      <c r="BT47" s="91"/>
      <c r="BU47" s="91"/>
      <c r="BV47" s="91"/>
      <c r="BW47" s="91"/>
      <c r="BX47" s="91"/>
      <c r="BY47" s="91"/>
      <c r="BZ47" s="9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【111.13】</v>
      </c>
      <c r="F85" s="27" t="str">
        <f>データ!AS6</f>
        <v>【12.29】</v>
      </c>
      <c r="G85" s="27" t="str">
        <f>データ!BD6</f>
        <v>【284.45】</v>
      </c>
      <c r="H85" s="27" t="str">
        <f>データ!BO6</f>
        <v>【260.96】</v>
      </c>
      <c r="I85" s="27" t="str">
        <f>データ!BZ6</f>
        <v>【110.77】</v>
      </c>
      <c r="J85" s="27" t="str">
        <f>データ!CK6</f>
        <v>【73.18】</v>
      </c>
      <c r="K85" s="27" t="str">
        <f>データ!CV6</f>
        <v>【62.26】</v>
      </c>
      <c r="L85" s="27" t="str">
        <f>データ!DG6</f>
        <v>【100.16】</v>
      </c>
      <c r="M85" s="27" t="str">
        <f>データ!DR6</f>
        <v>【57.50】</v>
      </c>
      <c r="N85" s="27" t="str">
        <f>データ!EC6</f>
        <v>【30.30】</v>
      </c>
      <c r="O85" s="27" t="str">
        <f>データ!EN6</f>
        <v>【0.32】</v>
      </c>
    </row>
  </sheetData>
  <sheetProtection algorithmName="SHA-512" hashValue="hzfLV45x0kEGIPd2JIPoVljXkkTJYRZtaaMibPd4ZDR6iReCYeQkkJhonyqLPnQbtduOodF2vUwHf9JOl0EuxQ==" saltValue="MAKdg9t+J6BF0EAty0E2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2">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260002</v>
      </c>
      <c r="D6" s="34">
        <f t="shared" si="3"/>
        <v>46</v>
      </c>
      <c r="E6" s="34">
        <f t="shared" si="3"/>
        <v>1</v>
      </c>
      <c r="F6" s="34">
        <f t="shared" si="3"/>
        <v>0</v>
      </c>
      <c r="G6" s="34">
        <f t="shared" si="3"/>
        <v>2</v>
      </c>
      <c r="H6" s="34" t="str">
        <f t="shared" si="3"/>
        <v>京都府</v>
      </c>
      <c r="I6" s="34" t="str">
        <f t="shared" si="3"/>
        <v>法適用</v>
      </c>
      <c r="J6" s="34" t="str">
        <f t="shared" si="3"/>
        <v>水道事業</v>
      </c>
      <c r="K6" s="34" t="str">
        <f t="shared" si="3"/>
        <v>用水供給事業</v>
      </c>
      <c r="L6" s="34" t="str">
        <f t="shared" si="3"/>
        <v>B</v>
      </c>
      <c r="M6" s="34" t="str">
        <f t="shared" si="3"/>
        <v>非設置</v>
      </c>
      <c r="N6" s="35" t="str">
        <f t="shared" si="3"/>
        <v>-</v>
      </c>
      <c r="O6" s="35">
        <f t="shared" si="3"/>
        <v>56.42</v>
      </c>
      <c r="P6" s="35">
        <f t="shared" si="3"/>
        <v>99.88</v>
      </c>
      <c r="Q6" s="35">
        <f t="shared" si="3"/>
        <v>0</v>
      </c>
      <c r="R6" s="35">
        <f t="shared" si="3"/>
        <v>2530609</v>
      </c>
      <c r="S6" s="35">
        <f t="shared" si="3"/>
        <v>4612.2</v>
      </c>
      <c r="T6" s="35">
        <f t="shared" si="3"/>
        <v>548.67999999999995</v>
      </c>
      <c r="U6" s="35">
        <f t="shared" si="3"/>
        <v>665563</v>
      </c>
      <c r="V6" s="35">
        <f t="shared" si="3"/>
        <v>111.31</v>
      </c>
      <c r="W6" s="35">
        <f t="shared" si="3"/>
        <v>5979.36</v>
      </c>
      <c r="X6" s="36">
        <f>IF(X7="",NA(),X7)</f>
        <v>101.3</v>
      </c>
      <c r="Y6" s="36">
        <f t="shared" ref="Y6:AG6" si="4">IF(Y7="",NA(),Y7)</f>
        <v>103.57</v>
      </c>
      <c r="Z6" s="36">
        <f t="shared" si="4"/>
        <v>101.4</v>
      </c>
      <c r="AA6" s="36">
        <f t="shared" si="4"/>
        <v>103.73</v>
      </c>
      <c r="AB6" s="36">
        <f t="shared" si="4"/>
        <v>110.89</v>
      </c>
      <c r="AC6" s="36">
        <f t="shared" si="4"/>
        <v>114.05</v>
      </c>
      <c r="AD6" s="36">
        <f t="shared" si="4"/>
        <v>114.26</v>
      </c>
      <c r="AE6" s="36">
        <f t="shared" si="4"/>
        <v>112.98</v>
      </c>
      <c r="AF6" s="36">
        <f t="shared" si="4"/>
        <v>112.91</v>
      </c>
      <c r="AG6" s="36">
        <f t="shared" si="4"/>
        <v>111.13</v>
      </c>
      <c r="AH6" s="35" t="str">
        <f>IF(AH7="","",IF(AH7="-","【-】","【"&amp;SUBSTITUTE(TEXT(AH7,"#,##0.00"),"-","△")&amp;"】"))</f>
        <v>【111.13】</v>
      </c>
      <c r="AI6" s="36">
        <f>IF(AI7="",NA(),AI7)</f>
        <v>20.91</v>
      </c>
      <c r="AJ6" s="36">
        <f t="shared" ref="AJ6:AR6" si="5">IF(AJ7="",NA(),AJ7)</f>
        <v>18.670000000000002</v>
      </c>
      <c r="AK6" s="36">
        <f t="shared" si="5"/>
        <v>17.27</v>
      </c>
      <c r="AL6" s="36">
        <f t="shared" si="5"/>
        <v>13.24</v>
      </c>
      <c r="AM6" s="36">
        <f t="shared" si="5"/>
        <v>197.32</v>
      </c>
      <c r="AN6" s="36">
        <f t="shared" si="5"/>
        <v>12.65</v>
      </c>
      <c r="AO6" s="36">
        <f t="shared" si="5"/>
        <v>10.58</v>
      </c>
      <c r="AP6" s="36">
        <f t="shared" si="5"/>
        <v>10.49</v>
      </c>
      <c r="AQ6" s="36">
        <f t="shared" si="5"/>
        <v>9.92</v>
      </c>
      <c r="AR6" s="36">
        <f t="shared" si="5"/>
        <v>12.29</v>
      </c>
      <c r="AS6" s="35" t="str">
        <f>IF(AS7="","",IF(AS7="-","【-】","【"&amp;SUBSTITUTE(TEXT(AS7,"#,##0.00"),"-","△")&amp;"】"))</f>
        <v>【12.29】</v>
      </c>
      <c r="AT6" s="36">
        <f>IF(AT7="",NA(),AT7)</f>
        <v>75.13</v>
      </c>
      <c r="AU6" s="36">
        <f t="shared" ref="AU6:BC6" si="6">IF(AU7="",NA(),AU7)</f>
        <v>92.54</v>
      </c>
      <c r="AV6" s="36">
        <f t="shared" si="6"/>
        <v>92.71</v>
      </c>
      <c r="AW6" s="36">
        <f t="shared" si="6"/>
        <v>97.68</v>
      </c>
      <c r="AX6" s="36">
        <f t="shared" si="6"/>
        <v>114.23</v>
      </c>
      <c r="AY6" s="36">
        <f t="shared" si="6"/>
        <v>224.41</v>
      </c>
      <c r="AZ6" s="36">
        <f t="shared" si="6"/>
        <v>243.44</v>
      </c>
      <c r="BA6" s="36">
        <f t="shared" si="6"/>
        <v>258.49</v>
      </c>
      <c r="BB6" s="36">
        <f t="shared" si="6"/>
        <v>271.10000000000002</v>
      </c>
      <c r="BC6" s="36">
        <f t="shared" si="6"/>
        <v>284.45</v>
      </c>
      <c r="BD6" s="35" t="str">
        <f>IF(BD7="","",IF(BD7="-","【-】","【"&amp;SUBSTITUTE(TEXT(BD7,"#,##0.00"),"-","△")&amp;"】"))</f>
        <v>【284.45】</v>
      </c>
      <c r="BE6" s="36">
        <f>IF(BE7="",NA(),BE7)</f>
        <v>564.02</v>
      </c>
      <c r="BF6" s="36">
        <f t="shared" ref="BF6:BN6" si="7">IF(BF7="",NA(),BF7)</f>
        <v>587.23</v>
      </c>
      <c r="BG6" s="36">
        <f t="shared" si="7"/>
        <v>593.6</v>
      </c>
      <c r="BH6" s="36">
        <f t="shared" si="7"/>
        <v>601.55999999999995</v>
      </c>
      <c r="BI6" s="36">
        <f t="shared" si="7"/>
        <v>594.17999999999995</v>
      </c>
      <c r="BJ6" s="36">
        <f t="shared" si="7"/>
        <v>320.31</v>
      </c>
      <c r="BK6" s="36">
        <f t="shared" si="7"/>
        <v>303.26</v>
      </c>
      <c r="BL6" s="36">
        <f t="shared" si="7"/>
        <v>290.31</v>
      </c>
      <c r="BM6" s="36">
        <f t="shared" si="7"/>
        <v>272.95999999999998</v>
      </c>
      <c r="BN6" s="36">
        <f t="shared" si="7"/>
        <v>260.95999999999998</v>
      </c>
      <c r="BO6" s="35" t="str">
        <f>IF(BO7="","",IF(BO7="-","【-】","【"&amp;SUBSTITUTE(TEXT(BO7,"#,##0.00"),"-","△")&amp;"】"))</f>
        <v>【260.96】</v>
      </c>
      <c r="BP6" s="36">
        <f>IF(BP7="",NA(),BP7)</f>
        <v>99.34</v>
      </c>
      <c r="BQ6" s="36">
        <f t="shared" ref="BQ6:BY6" si="8">IF(BQ7="",NA(),BQ7)</f>
        <v>102.22</v>
      </c>
      <c r="BR6" s="36">
        <f t="shared" si="8"/>
        <v>100.25</v>
      </c>
      <c r="BS6" s="36">
        <f t="shared" si="8"/>
        <v>103.12</v>
      </c>
      <c r="BT6" s="36">
        <f t="shared" si="8"/>
        <v>111.09</v>
      </c>
      <c r="BU6" s="36">
        <f t="shared" si="8"/>
        <v>113.88</v>
      </c>
      <c r="BV6" s="36">
        <f t="shared" si="8"/>
        <v>114.14</v>
      </c>
      <c r="BW6" s="36">
        <f t="shared" si="8"/>
        <v>112.83</v>
      </c>
      <c r="BX6" s="36">
        <f t="shared" si="8"/>
        <v>112.84</v>
      </c>
      <c r="BY6" s="36">
        <f t="shared" si="8"/>
        <v>110.77</v>
      </c>
      <c r="BZ6" s="35" t="str">
        <f>IF(BZ7="","",IF(BZ7="-","【-】","【"&amp;SUBSTITUTE(TEXT(BZ7,"#,##0.00"),"-","△")&amp;"】"))</f>
        <v>【110.77】</v>
      </c>
      <c r="CA6" s="36">
        <f>IF(CA7="",NA(),CA7)</f>
        <v>113.7</v>
      </c>
      <c r="CB6" s="36">
        <f t="shared" ref="CB6:CJ6" si="9">IF(CB7="",NA(),CB7)</f>
        <v>108.9</v>
      </c>
      <c r="CC6" s="36">
        <f t="shared" si="9"/>
        <v>112.14</v>
      </c>
      <c r="CD6" s="36">
        <f t="shared" si="9"/>
        <v>109.39</v>
      </c>
      <c r="CE6" s="36">
        <f t="shared" si="9"/>
        <v>100.62</v>
      </c>
      <c r="CF6" s="36">
        <f t="shared" si="9"/>
        <v>74.02</v>
      </c>
      <c r="CG6" s="36">
        <f t="shared" si="9"/>
        <v>73.03</v>
      </c>
      <c r="CH6" s="36">
        <f t="shared" si="9"/>
        <v>73.86</v>
      </c>
      <c r="CI6" s="36">
        <f t="shared" si="9"/>
        <v>73.849999999999994</v>
      </c>
      <c r="CJ6" s="36">
        <f t="shared" si="9"/>
        <v>73.180000000000007</v>
      </c>
      <c r="CK6" s="35" t="str">
        <f>IF(CK7="","",IF(CK7="-","【-】","【"&amp;SUBSTITUTE(TEXT(CK7,"#,##0.00"),"-","△")&amp;"】"))</f>
        <v>【73.18】</v>
      </c>
      <c r="CL6" s="36">
        <f>IF(CL7="",NA(),CL7)</f>
        <v>66.08</v>
      </c>
      <c r="CM6" s="36">
        <f t="shared" ref="CM6:CU6" si="10">IF(CM7="",NA(),CM7)</f>
        <v>67.180000000000007</v>
      </c>
      <c r="CN6" s="36">
        <f t="shared" si="10"/>
        <v>66.05</v>
      </c>
      <c r="CO6" s="36">
        <f t="shared" si="10"/>
        <v>66.040000000000006</v>
      </c>
      <c r="CP6" s="36">
        <f t="shared" si="10"/>
        <v>67.959999999999994</v>
      </c>
      <c r="CQ6" s="36">
        <f t="shared" si="10"/>
        <v>61.66</v>
      </c>
      <c r="CR6" s="36">
        <f t="shared" si="10"/>
        <v>62.19</v>
      </c>
      <c r="CS6" s="36">
        <f t="shared" si="10"/>
        <v>61.77</v>
      </c>
      <c r="CT6" s="36">
        <f t="shared" si="10"/>
        <v>61.69</v>
      </c>
      <c r="CU6" s="36">
        <f t="shared" si="10"/>
        <v>62.26</v>
      </c>
      <c r="CV6" s="35" t="str">
        <f>IF(CV7="","",IF(CV7="-","【-】","【"&amp;SUBSTITUTE(TEXT(CV7,"#,##0.00"),"-","△")&amp;"】"))</f>
        <v>【62.26】</v>
      </c>
      <c r="CW6" s="36">
        <f>IF(CW7="",NA(),CW7)</f>
        <v>99.68</v>
      </c>
      <c r="CX6" s="36">
        <f t="shared" ref="CX6:DF6" si="11">IF(CX7="",NA(),CX7)</f>
        <v>99.81</v>
      </c>
      <c r="CY6" s="36">
        <f t="shared" si="11"/>
        <v>99.89</v>
      </c>
      <c r="CZ6" s="36">
        <f t="shared" si="11"/>
        <v>99.91</v>
      </c>
      <c r="DA6" s="36">
        <f t="shared" si="11"/>
        <v>99.96</v>
      </c>
      <c r="DB6" s="36">
        <f t="shared" si="11"/>
        <v>100.05</v>
      </c>
      <c r="DC6" s="36">
        <f t="shared" si="11"/>
        <v>100.05</v>
      </c>
      <c r="DD6" s="36">
        <f t="shared" si="11"/>
        <v>100.08</v>
      </c>
      <c r="DE6" s="36">
        <f t="shared" si="11"/>
        <v>100</v>
      </c>
      <c r="DF6" s="36">
        <f t="shared" si="11"/>
        <v>100.16</v>
      </c>
      <c r="DG6" s="35" t="str">
        <f>IF(DG7="","",IF(DG7="-","【-】","【"&amp;SUBSTITUTE(TEXT(DG7,"#,##0.00"),"-","△")&amp;"】"))</f>
        <v>【100.16】</v>
      </c>
      <c r="DH6" s="36">
        <f>IF(DH7="",NA(),DH7)</f>
        <v>48.84</v>
      </c>
      <c r="DI6" s="36">
        <f t="shared" ref="DI6:DQ6" si="12">IF(DI7="",NA(),DI7)</f>
        <v>50</v>
      </c>
      <c r="DJ6" s="36">
        <f t="shared" si="12"/>
        <v>52.08</v>
      </c>
      <c r="DK6" s="36">
        <f t="shared" si="12"/>
        <v>53.99</v>
      </c>
      <c r="DL6" s="36">
        <f t="shared" si="12"/>
        <v>53.37</v>
      </c>
      <c r="DM6" s="36">
        <f t="shared" si="12"/>
        <v>53.56</v>
      </c>
      <c r="DN6" s="36">
        <f t="shared" si="12"/>
        <v>54.73</v>
      </c>
      <c r="DO6" s="36">
        <f t="shared" si="12"/>
        <v>55.77</v>
      </c>
      <c r="DP6" s="36">
        <f t="shared" si="12"/>
        <v>56.48</v>
      </c>
      <c r="DQ6" s="36">
        <f t="shared" si="12"/>
        <v>57.5</v>
      </c>
      <c r="DR6" s="35" t="str">
        <f>IF(DR7="","",IF(DR7="-","【-】","【"&amp;SUBSTITUTE(TEXT(DR7,"#,##0.00"),"-","△")&amp;"】"))</f>
        <v>【57.50】</v>
      </c>
      <c r="DS6" s="36">
        <f>IF(DS7="",NA(),DS7)</f>
        <v>16.989999999999998</v>
      </c>
      <c r="DT6" s="36">
        <f t="shared" ref="DT6:EB6" si="13">IF(DT7="",NA(),DT7)</f>
        <v>14.98</v>
      </c>
      <c r="DU6" s="36">
        <f t="shared" si="13"/>
        <v>14.98</v>
      </c>
      <c r="DV6" s="36">
        <f t="shared" si="13"/>
        <v>24.28</v>
      </c>
      <c r="DW6" s="36">
        <f t="shared" si="13"/>
        <v>20.28</v>
      </c>
      <c r="DX6" s="36">
        <f t="shared" si="13"/>
        <v>19.440000000000001</v>
      </c>
      <c r="DY6" s="36">
        <f t="shared" si="13"/>
        <v>22.46</v>
      </c>
      <c r="DZ6" s="36">
        <f t="shared" si="13"/>
        <v>25.84</v>
      </c>
      <c r="EA6" s="36">
        <f t="shared" si="13"/>
        <v>27.61</v>
      </c>
      <c r="EB6" s="36">
        <f t="shared" si="13"/>
        <v>30.3</v>
      </c>
      <c r="EC6" s="35" t="str">
        <f>IF(EC7="","",IF(EC7="-","【-】","【"&amp;SUBSTITUTE(TEXT(EC7,"#,##0.00"),"-","△")&amp;"】"))</f>
        <v>【30.30】</v>
      </c>
      <c r="ED6" s="35">
        <f>IF(ED7="",NA(),ED7)</f>
        <v>0</v>
      </c>
      <c r="EE6" s="35">
        <f t="shared" ref="EE6:EM6" si="14">IF(EE7="",NA(),EE7)</f>
        <v>0</v>
      </c>
      <c r="EF6" s="35">
        <f t="shared" si="14"/>
        <v>0</v>
      </c>
      <c r="EG6" s="35">
        <f t="shared" si="14"/>
        <v>0</v>
      </c>
      <c r="EH6" s="36">
        <f t="shared" si="14"/>
        <v>2.67</v>
      </c>
      <c r="EI6" s="36">
        <f t="shared" si="14"/>
        <v>0.24</v>
      </c>
      <c r="EJ6" s="36">
        <f t="shared" si="14"/>
        <v>0.27</v>
      </c>
      <c r="EK6" s="36">
        <f t="shared" si="14"/>
        <v>0.24</v>
      </c>
      <c r="EL6" s="36">
        <f t="shared" si="14"/>
        <v>0.2</v>
      </c>
      <c r="EM6" s="36">
        <f t="shared" si="14"/>
        <v>0.32</v>
      </c>
      <c r="EN6" s="35" t="str">
        <f>IF(EN7="","",IF(EN7="-","【-】","【"&amp;SUBSTITUTE(TEXT(EN7,"#,##0.00"),"-","△")&amp;"】"))</f>
        <v>【0.32】</v>
      </c>
    </row>
    <row r="7" spans="1:144" s="37" customFormat="1" x14ac:dyDescent="0.2">
      <c r="A7" s="29"/>
      <c r="B7" s="38">
        <v>2020</v>
      </c>
      <c r="C7" s="38">
        <v>260002</v>
      </c>
      <c r="D7" s="38">
        <v>46</v>
      </c>
      <c r="E7" s="38">
        <v>1</v>
      </c>
      <c r="F7" s="38">
        <v>0</v>
      </c>
      <c r="G7" s="38">
        <v>2</v>
      </c>
      <c r="H7" s="38" t="s">
        <v>93</v>
      </c>
      <c r="I7" s="38" t="s">
        <v>94</v>
      </c>
      <c r="J7" s="38" t="s">
        <v>95</v>
      </c>
      <c r="K7" s="38" t="s">
        <v>96</v>
      </c>
      <c r="L7" s="38" t="s">
        <v>97</v>
      </c>
      <c r="M7" s="38" t="s">
        <v>98</v>
      </c>
      <c r="N7" s="39" t="s">
        <v>99</v>
      </c>
      <c r="O7" s="39">
        <v>56.42</v>
      </c>
      <c r="P7" s="39">
        <v>99.88</v>
      </c>
      <c r="Q7" s="39">
        <v>0</v>
      </c>
      <c r="R7" s="39">
        <v>2530609</v>
      </c>
      <c r="S7" s="39">
        <v>4612.2</v>
      </c>
      <c r="T7" s="39">
        <v>548.67999999999995</v>
      </c>
      <c r="U7" s="39">
        <v>665563</v>
      </c>
      <c r="V7" s="39">
        <v>111.31</v>
      </c>
      <c r="W7" s="39">
        <v>5979.36</v>
      </c>
      <c r="X7" s="39">
        <v>101.3</v>
      </c>
      <c r="Y7" s="39">
        <v>103.57</v>
      </c>
      <c r="Z7" s="39">
        <v>101.4</v>
      </c>
      <c r="AA7" s="39">
        <v>103.73</v>
      </c>
      <c r="AB7" s="39">
        <v>110.89</v>
      </c>
      <c r="AC7" s="39">
        <v>114.05</v>
      </c>
      <c r="AD7" s="39">
        <v>114.26</v>
      </c>
      <c r="AE7" s="39">
        <v>112.98</v>
      </c>
      <c r="AF7" s="39">
        <v>112.91</v>
      </c>
      <c r="AG7" s="39">
        <v>111.13</v>
      </c>
      <c r="AH7" s="39">
        <v>111.13</v>
      </c>
      <c r="AI7" s="39">
        <v>20.91</v>
      </c>
      <c r="AJ7" s="39">
        <v>18.670000000000002</v>
      </c>
      <c r="AK7" s="39">
        <v>17.27</v>
      </c>
      <c r="AL7" s="39">
        <v>13.24</v>
      </c>
      <c r="AM7" s="39">
        <v>197.32</v>
      </c>
      <c r="AN7" s="39">
        <v>12.65</v>
      </c>
      <c r="AO7" s="39">
        <v>10.58</v>
      </c>
      <c r="AP7" s="39">
        <v>10.49</v>
      </c>
      <c r="AQ7" s="39">
        <v>9.92</v>
      </c>
      <c r="AR7" s="39">
        <v>12.29</v>
      </c>
      <c r="AS7" s="39">
        <v>12.29</v>
      </c>
      <c r="AT7" s="39">
        <v>75.13</v>
      </c>
      <c r="AU7" s="39">
        <v>92.54</v>
      </c>
      <c r="AV7" s="39">
        <v>92.71</v>
      </c>
      <c r="AW7" s="39">
        <v>97.68</v>
      </c>
      <c r="AX7" s="39">
        <v>114.23</v>
      </c>
      <c r="AY7" s="39">
        <v>224.41</v>
      </c>
      <c r="AZ7" s="39">
        <v>243.44</v>
      </c>
      <c r="BA7" s="39">
        <v>258.49</v>
      </c>
      <c r="BB7" s="39">
        <v>271.10000000000002</v>
      </c>
      <c r="BC7" s="39">
        <v>284.45</v>
      </c>
      <c r="BD7" s="39">
        <v>284.45</v>
      </c>
      <c r="BE7" s="39">
        <v>564.02</v>
      </c>
      <c r="BF7" s="39">
        <v>587.23</v>
      </c>
      <c r="BG7" s="39">
        <v>593.6</v>
      </c>
      <c r="BH7" s="39">
        <v>601.55999999999995</v>
      </c>
      <c r="BI7" s="39">
        <v>594.17999999999995</v>
      </c>
      <c r="BJ7" s="39">
        <v>320.31</v>
      </c>
      <c r="BK7" s="39">
        <v>303.26</v>
      </c>
      <c r="BL7" s="39">
        <v>290.31</v>
      </c>
      <c r="BM7" s="39">
        <v>272.95999999999998</v>
      </c>
      <c r="BN7" s="39">
        <v>260.95999999999998</v>
      </c>
      <c r="BO7" s="39">
        <v>260.95999999999998</v>
      </c>
      <c r="BP7" s="39">
        <v>99.34</v>
      </c>
      <c r="BQ7" s="39">
        <v>102.22</v>
      </c>
      <c r="BR7" s="39">
        <v>100.25</v>
      </c>
      <c r="BS7" s="39">
        <v>103.12</v>
      </c>
      <c r="BT7" s="39">
        <v>111.09</v>
      </c>
      <c r="BU7" s="39">
        <v>113.88</v>
      </c>
      <c r="BV7" s="39">
        <v>114.14</v>
      </c>
      <c r="BW7" s="39">
        <v>112.83</v>
      </c>
      <c r="BX7" s="39">
        <v>112.84</v>
      </c>
      <c r="BY7" s="39">
        <v>110.77</v>
      </c>
      <c r="BZ7" s="39">
        <v>110.77</v>
      </c>
      <c r="CA7" s="39">
        <v>113.7</v>
      </c>
      <c r="CB7" s="39">
        <v>108.9</v>
      </c>
      <c r="CC7" s="39">
        <v>112.14</v>
      </c>
      <c r="CD7" s="39">
        <v>109.39</v>
      </c>
      <c r="CE7" s="39">
        <v>100.62</v>
      </c>
      <c r="CF7" s="39">
        <v>74.02</v>
      </c>
      <c r="CG7" s="39">
        <v>73.03</v>
      </c>
      <c r="CH7" s="39">
        <v>73.86</v>
      </c>
      <c r="CI7" s="39">
        <v>73.849999999999994</v>
      </c>
      <c r="CJ7" s="39">
        <v>73.180000000000007</v>
      </c>
      <c r="CK7" s="39">
        <v>73.180000000000007</v>
      </c>
      <c r="CL7" s="39">
        <v>66.08</v>
      </c>
      <c r="CM7" s="39">
        <v>67.180000000000007</v>
      </c>
      <c r="CN7" s="39">
        <v>66.05</v>
      </c>
      <c r="CO7" s="39">
        <v>66.040000000000006</v>
      </c>
      <c r="CP7" s="39">
        <v>67.959999999999994</v>
      </c>
      <c r="CQ7" s="39">
        <v>61.66</v>
      </c>
      <c r="CR7" s="39">
        <v>62.19</v>
      </c>
      <c r="CS7" s="39">
        <v>61.77</v>
      </c>
      <c r="CT7" s="39">
        <v>61.69</v>
      </c>
      <c r="CU7" s="39">
        <v>62.26</v>
      </c>
      <c r="CV7" s="39">
        <v>62.26</v>
      </c>
      <c r="CW7" s="39">
        <v>99.68</v>
      </c>
      <c r="CX7" s="39">
        <v>99.81</v>
      </c>
      <c r="CY7" s="39">
        <v>99.89</v>
      </c>
      <c r="CZ7" s="39">
        <v>99.91</v>
      </c>
      <c r="DA7" s="39">
        <v>99.96</v>
      </c>
      <c r="DB7" s="39">
        <v>100.05</v>
      </c>
      <c r="DC7" s="39">
        <v>100.05</v>
      </c>
      <c r="DD7" s="39">
        <v>100.08</v>
      </c>
      <c r="DE7" s="39">
        <v>100</v>
      </c>
      <c r="DF7" s="39">
        <v>100.16</v>
      </c>
      <c r="DG7" s="39">
        <v>100.16</v>
      </c>
      <c r="DH7" s="39">
        <v>48.84</v>
      </c>
      <c r="DI7" s="39">
        <v>50</v>
      </c>
      <c r="DJ7" s="39">
        <v>52.08</v>
      </c>
      <c r="DK7" s="39">
        <v>53.99</v>
      </c>
      <c r="DL7" s="39">
        <v>53.37</v>
      </c>
      <c r="DM7" s="39">
        <v>53.56</v>
      </c>
      <c r="DN7" s="39">
        <v>54.73</v>
      </c>
      <c r="DO7" s="39">
        <v>55.77</v>
      </c>
      <c r="DP7" s="39">
        <v>56.48</v>
      </c>
      <c r="DQ7" s="39">
        <v>57.5</v>
      </c>
      <c r="DR7" s="39">
        <v>57.5</v>
      </c>
      <c r="DS7" s="39">
        <v>16.989999999999998</v>
      </c>
      <c r="DT7" s="39">
        <v>14.98</v>
      </c>
      <c r="DU7" s="39">
        <v>14.98</v>
      </c>
      <c r="DV7" s="39">
        <v>24.28</v>
      </c>
      <c r="DW7" s="39">
        <v>20.28</v>
      </c>
      <c r="DX7" s="39">
        <v>19.440000000000001</v>
      </c>
      <c r="DY7" s="39">
        <v>22.46</v>
      </c>
      <c r="DZ7" s="39">
        <v>25.84</v>
      </c>
      <c r="EA7" s="39">
        <v>27.61</v>
      </c>
      <c r="EB7" s="39">
        <v>30.3</v>
      </c>
      <c r="EC7" s="39">
        <v>30.3</v>
      </c>
      <c r="ED7" s="39">
        <v>0</v>
      </c>
      <c r="EE7" s="39">
        <v>0</v>
      </c>
      <c r="EF7" s="39">
        <v>0</v>
      </c>
      <c r="EG7" s="39">
        <v>0</v>
      </c>
      <c r="EH7" s="39">
        <v>2.67</v>
      </c>
      <c r="EI7" s="39">
        <v>0.24</v>
      </c>
      <c r="EJ7" s="39">
        <v>0.27</v>
      </c>
      <c r="EK7" s="39">
        <v>0.24</v>
      </c>
      <c r="EL7" s="39">
        <v>0.2</v>
      </c>
      <c r="EM7" s="39">
        <v>0.32</v>
      </c>
      <c r="EN7" s="39">
        <v>0.32</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