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公営企画課・建設整備課\01 公営企画課\28　中期計画\★経営比較分析表\R40111 公営企業に係る経営比較分析表（令和２年度決算）の分析コメント記載について\回答\"/>
    </mc:Choice>
  </mc:AlternateContent>
  <xr:revisionPtr revIDLastSave="0" documentId="13_ncr:1_{AEAAD16C-6190-4F56-B38C-F440C6D0BE88}" xr6:coauthVersionLast="36" xr6:coauthVersionMax="36" xr10:uidLastSave="{00000000-0000-0000-0000-000000000000}"/>
  <workbookProtection workbookAlgorithmName="SHA-512" workbookHashValue="3Y8fzSBvYO9xpRzkyw2vf2pgi68lIGRdJiWlOhJVleqtohCKcHAGgNNjihQlqPaieFt7Oq/vd6xWc8VJfPbQ/Q==" workbookSaltValue="i7HASj+M31YZqKGbVPksFg==" workbookSpinCount="100000" lockStructure="1"/>
  <bookViews>
    <workbookView xWindow="0" yWindow="0" windowWidth="15360" windowHeight="76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KZ55" i="4"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CZ55" i="4" s="1"/>
  <c r="BO6" i="5"/>
  <c r="BP11" i="5" s="1"/>
  <c r="BN6" i="5"/>
  <c r="BO11" i="5" s="1"/>
  <c r="BM6" i="5"/>
  <c r="BN11" i="5" s="1"/>
  <c r="BL6" i="5"/>
  <c r="X55" i="4" s="1"/>
  <c r="BK6" i="5"/>
  <c r="CF90" i="4" s="1"/>
  <c r="BJ6" i="5"/>
  <c r="BF12" i="5" s="1"/>
  <c r="BI6" i="5"/>
  <c r="BE12" i="5" s="1"/>
  <c r="BH6" i="5"/>
  <c r="BD12" i="5" s="1"/>
  <c r="BG6" i="5"/>
  <c r="OZ33" i="4"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KZ32" i="4" s="1"/>
  <c r="AQ6" i="5"/>
  <c r="AR11" i="5" s="1"/>
  <c r="AP6" i="5"/>
  <c r="AQ11" i="5" s="1"/>
  <c r="AO6" i="5"/>
  <c r="AN6" i="5"/>
  <c r="AJ12" i="5" s="1"/>
  <c r="AM6" i="5"/>
  <c r="GZ33" i="4"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CZ32" i="4" s="1"/>
  <c r="W6" i="5"/>
  <c r="X11" i="5"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GZ56" i="4"/>
  <c r="GF56" i="4"/>
  <c r="FL56" i="4"/>
  <c r="CZ56" i="4"/>
  <c r="CF56" i="4"/>
  <c r="BL56" i="4"/>
  <c r="AR56" i="4"/>
  <c r="X56" i="4"/>
  <c r="RH55" i="4"/>
  <c r="QN55" i="4"/>
  <c r="PT55" i="4"/>
  <c r="OZ55" i="4"/>
  <c r="OF55" i="4"/>
  <c r="MN55" i="4"/>
  <c r="LT55" i="4"/>
  <c r="KF55" i="4"/>
  <c r="JL55" i="4"/>
  <c r="HT55" i="4"/>
  <c r="GZ55" i="4"/>
  <c r="GF55" i="4"/>
  <c r="FL55" i="4"/>
  <c r="ER55" i="4"/>
  <c r="CF55" i="4"/>
  <c r="BL55" i="4"/>
  <c r="AR55" i="4"/>
  <c r="RH54" i="4"/>
  <c r="QN54" i="4"/>
  <c r="PT54" i="4"/>
  <c r="OZ54" i="4"/>
  <c r="OF54" i="4"/>
  <c r="MN54" i="4"/>
  <c r="LT54" i="4"/>
  <c r="KZ54" i="4"/>
  <c r="KF54" i="4"/>
  <c r="JL54" i="4"/>
  <c r="HT54" i="4"/>
  <c r="GZ54" i="4"/>
  <c r="GF54" i="4"/>
  <c r="FL54" i="4"/>
  <c r="ER54" i="4"/>
  <c r="CZ54" i="4"/>
  <c r="CF54" i="4"/>
  <c r="BL54" i="4"/>
  <c r="AR54" i="4"/>
  <c r="X54" i="4"/>
  <c r="RH33" i="4"/>
  <c r="QN33" i="4"/>
  <c r="OF33" i="4"/>
  <c r="MN33" i="4"/>
  <c r="LT33" i="4"/>
  <c r="KZ33" i="4"/>
  <c r="KF33" i="4"/>
  <c r="JL33" i="4"/>
  <c r="GF33" i="4"/>
  <c r="FL33" i="4"/>
  <c r="CZ33" i="4"/>
  <c r="CF33" i="4"/>
  <c r="BL33" i="4"/>
  <c r="AR33" i="4"/>
  <c r="X33" i="4"/>
  <c r="RH32" i="4"/>
  <c r="QN32" i="4"/>
  <c r="OZ32" i="4"/>
  <c r="OF32" i="4"/>
  <c r="MN32" i="4"/>
  <c r="LT32" i="4"/>
  <c r="KF32" i="4"/>
  <c r="JL32" i="4"/>
  <c r="GZ32" i="4"/>
  <c r="GF32" i="4"/>
  <c r="FL32" i="4"/>
  <c r="CF32" i="4"/>
  <c r="BL32" i="4"/>
  <c r="AR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2" i="4" l="1"/>
  <c r="HT32" i="4"/>
  <c r="PT32" i="4"/>
  <c r="ER33" i="4"/>
  <c r="HT33" i="4"/>
  <c r="PT33" i="4"/>
  <c r="ER56" i="4"/>
  <c r="HT56"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AI12" i="5"/>
  <c r="BC12" i="5"/>
  <c r="X10" i="5"/>
  <c r="AH10" i="5"/>
  <c r="AR10" i="5"/>
  <c r="BB10" i="5"/>
  <c r="BF10" i="5"/>
  <c r="BP10" i="5"/>
  <c r="BZ10" i="5"/>
  <c r="CJ10" i="5"/>
  <c r="CT10" i="5"/>
  <c r="CX10" i="5"/>
  <c r="DH10" i="5"/>
  <c r="DR10" i="5"/>
  <c r="EB10" i="5"/>
  <c r="U11" i="5"/>
  <c r="Y11" i="5"/>
  <c r="AS11" i="5"/>
  <c r="BM11" i="5"/>
  <c r="BQ11" i="5"/>
  <c r="CK11"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<sst xmlns="http://schemas.openxmlformats.org/spreadsheetml/2006/main" count="262" uniqueCount="107">
  <si>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</si>
  <si>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</si>
  <si>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</si>
  <si>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</si>
  <si>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</si>
  <si>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</si>
  <si>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</si>
  <si>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</si>
  <si>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</si>
  <si>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</si>
  <si>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</si>
  <si>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</si>
  <si>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</si>
  <si>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</si>
  <si>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</si>
  <si>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</si>
  <si>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</si>
  <si>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</si>
  <si>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</si>
  <si>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</si>
  <si>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</si>
  <si>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</si>
  <si>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</si>
  <si>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</si>
  <si>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</si>
  <si>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</si>
  <si>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</si>
  <si>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</si>
  <si>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</si>
  <si>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</si>
  <si>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</si>
  <si>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</si>
  <si>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</si>
  <si>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</si>
  <si>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</si>
  <si>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</si>
  <si>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</si>
  <si>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</si>
  <si>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</si>
  <si>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</si>
  <si>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</si>
  <si>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</si>
  <si>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</si>
  <si>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</si>
  <si>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</si>
  <si>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</si>
  <si>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</si>
  <si>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</si>
  <si>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</si>
  <si>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</si>
  <si>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</si>
  <si>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</si>
  <si>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</si>
  <si>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</si>
  <si>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</si>
  <si>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</si>
  <si>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</si>
  <si>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</si>
  <si>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</si>
  <si>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</si>
  <si>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</si>
  <si>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</si>
  <si>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</si>
  <si>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</si>
  <si>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</si>
  <si>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</si>
  <si>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</si>
  <si>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</si>
  <si>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</si>
  <si>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</si>
  <si>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</si>
  <si>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</si>
  <si>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</si>
  <si>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</si>
  <si>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</si>
  <si>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</si>
  <si>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</si>
  <si>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</si>
  <si>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</si>
  <si>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</si>
  <si>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</si>
  <si>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</si>
  <si>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</si>
  <si>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</si>
  <si>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</si>
  <si>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</si>
  <si>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</si>
  <si>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</si>
  <si>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260002</t>
  </si>
  <si>
    <t>46</t>
  </si>
  <si>
    <t>02</t>
  </si>
  <si>
    <t>0</t>
  </si>
  <si>
    <t>000</t>
  </si>
  <si>
    <t>京都府</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</si>
  <si>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</si>
  <si>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</si>
  <si>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</si>
  <si>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</si>
  <si>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</si>
  <si>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</si>
  <si>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</si>
  <si>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</si>
  <si>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</si>
  <si>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</si>
  <si>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長田野工業用水道では、平成30年3月に経営戦略を策定し、料金改定を行うなど経営の改善を図った結果、経営指標については比較的良好な状況となっています。
　しかし、今後、管路を中心とした老朽化施設の増加に伴う更新費用の増加が想定されることから、経営に及ぼす影響に留意しながら、計画的な施設更新及び適正な料金単価の見直しを行い、安心・安全な給水体制の確保に努めていきます。</t>
    <rPh sb="25" eb="27">
      <t>サクテイ</t>
    </rPh>
    <rPh sb="103" eb="105">
      <t>コウシン</t>
    </rPh>
    <rPh sb="111" eb="113">
      <t>ソウテイ</t>
    </rPh>
    <rPh sb="145" eb="146">
      <t>オヨ</t>
    </rPh>
    <rPh sb="147" eb="149">
      <t>テキセイ</t>
    </rPh>
    <rPh sb="150" eb="152">
      <t>リョウキン</t>
    </rPh>
    <rPh sb="152" eb="154">
      <t>タンカ</t>
    </rPh>
    <rPh sb="155" eb="157">
      <t>ミナオ</t>
    </rPh>
    <rPh sb="159" eb="160">
      <t>オコナ</t>
    </rPh>
    <phoneticPr fontId="5"/>
  </si>
  <si>
    <t>　①経常収支比率は、費用の抑制や料金改定による収入確保等により、100％以上を維持しており安定的な経営状況です。
　②累積欠損金は生じていません。
　③流動比率は、各年度の未払金の増減に伴い変動していますが、毎年度600%を超えており、資金面で安全な状況です。
　④企業債残高は、今後の施設更新費用の増加に備え、資金残高平準化の観点から低利の企業債を計画的に活用することとしているため増加していますが、類似団体平均よりも大幅に低くなっています。
　⑤料金回収率は、100％を超えており問題ありません。今後も、持続可能な事業運営のために、必要な更新投資等に係る財源を確保するための方策について検討していきます。
　⑥給水原価は、類似団体平均よりも下回っている状況です。
　⑦施設利用率は給水量の増加に伴い、前年度より増加し、類似団体平均と同程度となりました。
　⑧契約率はH30の料金改定において、契約水量の一部減量を認めたことから、やや減少しています。令和2年度については、前年度と比較し、ほぼ横ばいとなっています。今後も、契約率の向上策について検討していきます。</t>
    <rPh sb="36" eb="38">
      <t>イジョウ</t>
    </rPh>
    <rPh sb="104" eb="107">
      <t>マイネンド</t>
    </rPh>
    <rPh sb="118" eb="121">
      <t>シキンメン</t>
    </rPh>
    <rPh sb="342" eb="345">
      <t>キュウスイリョウ</t>
    </rPh>
    <rPh sb="346" eb="348">
      <t>ゾウカ</t>
    </rPh>
    <rPh sb="349" eb="350">
      <t>トモナ</t>
    </rPh>
    <rPh sb="352" eb="355">
      <t>ゼンネンド</t>
    </rPh>
    <rPh sb="357" eb="359">
      <t>ゾウカ</t>
    </rPh>
    <rPh sb="368" eb="371">
      <t>ドウテイド</t>
    </rPh>
    <rPh sb="437" eb="440">
      <t>ゼンネンド</t>
    </rPh>
    <rPh sb="441" eb="443">
      <t>ヒカク</t>
    </rPh>
    <rPh sb="447" eb="448">
      <t>ヨコ</t>
    </rPh>
    <rPh sb="466" eb="468">
      <t>コウジョウ</t>
    </rPh>
    <phoneticPr fontId="5"/>
  </si>
  <si>
    <t>　①有形固定資産減価償却費率は計画的な施設更新により、全国平均値を下回っています。
　②管路経年化率については、一部の送水管及び配水管の法定耐用年数超過により、経年管が生じました。
　今後は令和元年度に策定した「長田野工業団地内配水管更新計画」に基づき、老朽化している送配水管路を計画的に更新し、管路経年化率の上昇抑制に努めます。</t>
    <rPh sb="44" eb="46">
      <t>カンロ</t>
    </rPh>
    <rPh sb="46" eb="48">
      <t>ケイネン</t>
    </rPh>
    <rPh sb="48" eb="49">
      <t>カ</t>
    </rPh>
    <rPh sb="49" eb="50">
      <t>リツ</t>
    </rPh>
    <rPh sb="56" eb="58">
      <t>イチブ</t>
    </rPh>
    <rPh sb="59" eb="62">
      <t>ソウスイカン</t>
    </rPh>
    <rPh sb="62" eb="63">
      <t>オヨ</t>
    </rPh>
    <rPh sb="64" eb="67">
      <t>ハイスイカン</t>
    </rPh>
    <rPh sb="68" eb="70">
      <t>ホウテイ</t>
    </rPh>
    <rPh sb="70" eb="72">
      <t>タイヨウ</t>
    </rPh>
    <rPh sb="72" eb="74">
      <t>ネンスウ</t>
    </rPh>
    <rPh sb="74" eb="76">
      <t>チョウカ</t>
    </rPh>
    <rPh sb="80" eb="82">
      <t>ケイネン</t>
    </rPh>
    <rPh sb="82" eb="83">
      <t>カン</t>
    </rPh>
    <rPh sb="84" eb="85">
      <t>ショウ</t>
    </rPh>
    <rPh sb="92" eb="94">
      <t>コンゴ</t>
    </rPh>
    <rPh sb="95" eb="97">
      <t>レイワ</t>
    </rPh>
    <rPh sb="97" eb="100">
      <t>ガンネンド</t>
    </rPh>
    <rPh sb="101" eb="103">
      <t>サクテイ</t>
    </rPh>
    <rPh sb="106" eb="109">
      <t>オサダノ</t>
    </rPh>
    <rPh sb="109" eb="111">
      <t>コウギョウ</t>
    </rPh>
    <rPh sb="111" eb="113">
      <t>ダンチ</t>
    </rPh>
    <rPh sb="113" eb="114">
      <t>ナイ</t>
    </rPh>
    <rPh sb="114" eb="117">
      <t>ハイスイカン</t>
    </rPh>
    <rPh sb="117" eb="119">
      <t>コウシン</t>
    </rPh>
    <rPh sb="119" eb="121">
      <t>ケイカク</t>
    </rPh>
    <rPh sb="123" eb="124">
      <t>モト</t>
    </rPh>
    <rPh sb="134" eb="135">
      <t>オク</t>
    </rPh>
    <rPh sb="160" eb="16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</si>
</sst>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56.73</c:v>
                </c:pt>
                <c:pt idx="1">
                  <c:v>54.96</c:v>
                </c:pt>
                <c:pt idx="2">
                  <c:v>50.49</c:v>
                </c:pt>
                <c:pt idx="3">
                  <c:v>51.73</c:v>
                </c:pt>
                <c:pt idx="4">
                  <c:v>53.07</c:v>
                </c:pt>
              </c:numCache>
            </c:numRef>
          </c:val>
          <c:extLst>
            <c:ext xmlns:c16="http://schemas.microsoft.com/office/drawing/2014/chart" uri="{C3380CC4-5D6E-409C-BE32-E72D297353CC}">
              <c16:uniqueId val="{00000000-0AB9-4ACE-8738-6529D40833D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51.15</c:v>
                </c:pt>
                <c:pt idx="1">
                  <c:v>52.15</c:v>
                </c:pt>
                <c:pt idx="2">
                  <c:v>52.21</c:v>
                </c:pt>
                <c:pt idx="3">
                  <c:v>54.51</c:v>
                </c:pt>
                <c:pt idx="4">
                  <c:v>55.38</c:v>
                </c:pt>
              </c:numCache>
            </c:numRef>
          </c:val>
          <c:smooth val="0"/>
          <c:extLst>
            <c:ext xmlns:c16="http://schemas.microsoft.com/office/drawing/2014/chart" uri="{C3380CC4-5D6E-409C-BE32-E72D297353CC}">
              <c16:uniqueId val="{00000001-0AB9-4ACE-8738-6529D40833D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43-4B43-B2C9-E67E4175C3C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83.56</c:v>
                </c:pt>
                <c:pt idx="1">
                  <c:v>82.78</c:v>
                </c:pt>
                <c:pt idx="2">
                  <c:v>79.27</c:v>
                </c:pt>
                <c:pt idx="3">
                  <c:v>75.56</c:v>
                </c:pt>
                <c:pt idx="4">
                  <c:v>68.38</c:v>
                </c:pt>
              </c:numCache>
            </c:numRef>
          </c:val>
          <c:smooth val="0"/>
          <c:extLst>
            <c:ext xmlns:c16="http://schemas.microsoft.com/office/drawing/2014/chart" uri="{C3380CC4-5D6E-409C-BE32-E72D297353CC}">
              <c16:uniqueId val="{00000001-7A43-4B43-B2C9-E67E4175C3C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100.27</c:v>
                </c:pt>
                <c:pt idx="1">
                  <c:v>101.84</c:v>
                </c:pt>
                <c:pt idx="2">
                  <c:v>103.07</c:v>
                </c:pt>
                <c:pt idx="3">
                  <c:v>108.75</c:v>
                </c:pt>
                <c:pt idx="4">
                  <c:v>113.32</c:v>
                </c:pt>
              </c:numCache>
            </c:numRef>
          </c:val>
          <c:extLst>
            <c:ext xmlns:c16="http://schemas.microsoft.com/office/drawing/2014/chart" uri="{C3380CC4-5D6E-409C-BE32-E72D297353CC}">
              <c16:uniqueId val="{00000000-5952-4970-B09E-7A854E0D29E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109.99</c:v>
                </c:pt>
                <c:pt idx="1">
                  <c:v>109.1</c:v>
                </c:pt>
                <c:pt idx="2">
                  <c:v>108.18</c:v>
                </c:pt>
                <c:pt idx="3">
                  <c:v>114.99</c:v>
                </c:pt>
                <c:pt idx="4">
                  <c:v>110.04</c:v>
                </c:pt>
              </c:numCache>
            </c:numRef>
          </c:val>
          <c:smooth val="0"/>
          <c:extLst>
            <c:ext xmlns:c16="http://schemas.microsoft.com/office/drawing/2014/chart" uri="{C3380CC4-5D6E-409C-BE32-E72D297353CC}">
              <c16:uniqueId val="{00000001-5952-4970-B09E-7A854E0D29E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25.69</c:v>
                </c:pt>
              </c:numCache>
            </c:numRef>
          </c:val>
          <c:extLst>
            <c:ext xmlns:c16="http://schemas.microsoft.com/office/drawing/2014/chart" uri="{C3380CC4-5D6E-409C-BE32-E72D297353CC}">
              <c16:uniqueId val="{00000000-0513-4343-9254-A276913A955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20.8</c:v>
                </c:pt>
                <c:pt idx="1">
                  <c:v>29.43</c:v>
                </c:pt>
                <c:pt idx="2">
                  <c:v>32.03</c:v>
                </c:pt>
                <c:pt idx="3">
                  <c:v>36.58</c:v>
                </c:pt>
                <c:pt idx="4">
                  <c:v>40.880000000000003</c:v>
                </c:pt>
              </c:numCache>
            </c:numRef>
          </c:val>
          <c:smooth val="0"/>
          <c:extLst>
            <c:ext xmlns:c16="http://schemas.microsoft.com/office/drawing/2014/chart" uri="{C3380CC4-5D6E-409C-BE32-E72D297353CC}">
              <c16:uniqueId val="{00000001-0513-4343-9254-A276913A955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AC-48E8-97D6-5FEB8DCC79D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0.11</c:v>
                </c:pt>
                <c:pt idx="1">
                  <c:v>0.11</c:v>
                </c:pt>
                <c:pt idx="2">
                  <c:v>0.11</c:v>
                </c:pt>
                <c:pt idx="3">
                  <c:v>0.36</c:v>
                </c:pt>
                <c:pt idx="4">
                  <c:v>0.12</c:v>
                </c:pt>
              </c:numCache>
            </c:numRef>
          </c:val>
          <c:smooth val="0"/>
          <c:extLst>
            <c:ext xmlns:c16="http://schemas.microsoft.com/office/drawing/2014/chart" uri="{C3380CC4-5D6E-409C-BE32-E72D297353CC}">
              <c16:uniqueId val="{00000001-16AC-48E8-97D6-5FEB8DCC79D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634.07000000000005</c:v>
                </c:pt>
                <c:pt idx="1">
                  <c:v>1315.38</c:v>
                </c:pt>
                <c:pt idx="2">
                  <c:v>659.62</c:v>
                </c:pt>
                <c:pt idx="3">
                  <c:v>678.37</c:v>
                </c:pt>
                <c:pt idx="4">
                  <c:v>1278.23</c:v>
                </c:pt>
              </c:numCache>
            </c:numRef>
          </c:val>
          <c:extLst>
            <c:ext xmlns:c16="http://schemas.microsoft.com/office/drawing/2014/chart" uri="{C3380CC4-5D6E-409C-BE32-E72D297353CC}">
              <c16:uniqueId val="{00000000-A571-4BB2-8DC8-5A7E7670CD0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688.41</c:v>
                </c:pt>
                <c:pt idx="1">
                  <c:v>649.91999999999996</c:v>
                </c:pt>
                <c:pt idx="2">
                  <c:v>680.22</c:v>
                </c:pt>
                <c:pt idx="3">
                  <c:v>786.06</c:v>
                </c:pt>
                <c:pt idx="4">
                  <c:v>771.18</c:v>
                </c:pt>
              </c:numCache>
            </c:numRef>
          </c:val>
          <c:smooth val="0"/>
          <c:extLst>
            <c:ext xmlns:c16="http://schemas.microsoft.com/office/drawing/2014/chart" uri="{C3380CC4-5D6E-409C-BE32-E72D297353CC}">
              <c16:uniqueId val="{00000001-A571-4BB2-8DC8-5A7E7670CD0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7.97</c:v>
                </c:pt>
                <c:pt idx="1">
                  <c:v>67.319999999999993</c:v>
                </c:pt>
                <c:pt idx="2">
                  <c:v>84.27</c:v>
                </c:pt>
                <c:pt idx="3">
                  <c:v>95.82</c:v>
                </c:pt>
                <c:pt idx="4">
                  <c:v>97.71</c:v>
                </c:pt>
              </c:numCache>
            </c:numRef>
          </c:val>
          <c:extLst>
            <c:ext xmlns:c16="http://schemas.microsoft.com/office/drawing/2014/chart" uri="{C3380CC4-5D6E-409C-BE32-E72D297353CC}">
              <c16:uniqueId val="{00000000-039E-45BB-B0AE-A4FF99FEB78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505.25</c:v>
                </c:pt>
                <c:pt idx="1">
                  <c:v>531.53</c:v>
                </c:pt>
                <c:pt idx="2">
                  <c:v>504.73</c:v>
                </c:pt>
                <c:pt idx="3">
                  <c:v>450.91</c:v>
                </c:pt>
                <c:pt idx="4">
                  <c:v>444.01</c:v>
                </c:pt>
              </c:numCache>
            </c:numRef>
          </c:val>
          <c:smooth val="0"/>
          <c:extLst>
            <c:ext xmlns:c16="http://schemas.microsoft.com/office/drawing/2014/chart" uri="{C3380CC4-5D6E-409C-BE32-E72D297353CC}">
              <c16:uniqueId val="{00000001-039E-45BB-B0AE-A4FF99FEB78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100.15</c:v>
                </c:pt>
                <c:pt idx="1">
                  <c:v>102.1</c:v>
                </c:pt>
                <c:pt idx="2">
                  <c:v>103.69</c:v>
                </c:pt>
                <c:pt idx="3">
                  <c:v>110.81</c:v>
                </c:pt>
                <c:pt idx="4">
                  <c:v>116.7</c:v>
                </c:pt>
              </c:numCache>
            </c:numRef>
          </c:val>
          <c:extLst>
            <c:ext xmlns:c16="http://schemas.microsoft.com/office/drawing/2014/chart" uri="{C3380CC4-5D6E-409C-BE32-E72D297353CC}">
              <c16:uniqueId val="{00000000-468F-495A-9AD7-59B91623559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93.58</c:v>
                </c:pt>
                <c:pt idx="1">
                  <c:v>93.31</c:v>
                </c:pt>
                <c:pt idx="2">
                  <c:v>92.2</c:v>
                </c:pt>
                <c:pt idx="3">
                  <c:v>103.39</c:v>
                </c:pt>
                <c:pt idx="4">
                  <c:v>96.49</c:v>
                </c:pt>
              </c:numCache>
            </c:numRef>
          </c:val>
          <c:smooth val="0"/>
          <c:extLst>
            <c:ext xmlns:c16="http://schemas.microsoft.com/office/drawing/2014/chart" uri="{C3380CC4-5D6E-409C-BE32-E72D297353CC}">
              <c16:uniqueId val="{00000001-468F-495A-9AD7-59B91623559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19.98</c:v>
                </c:pt>
                <c:pt idx="1">
                  <c:v>19.62</c:v>
                </c:pt>
                <c:pt idx="2">
                  <c:v>23.15</c:v>
                </c:pt>
                <c:pt idx="3">
                  <c:v>21.73</c:v>
                </c:pt>
                <c:pt idx="4">
                  <c:v>20.58</c:v>
                </c:pt>
              </c:numCache>
            </c:numRef>
          </c:val>
          <c:extLst>
            <c:ext xmlns:c16="http://schemas.microsoft.com/office/drawing/2014/chart" uri="{C3380CC4-5D6E-409C-BE32-E72D297353CC}">
              <c16:uniqueId val="{00000000-770F-470C-ABDF-6E9C53E9235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33.79</c:v>
                </c:pt>
                <c:pt idx="1">
                  <c:v>33.81</c:v>
                </c:pt>
                <c:pt idx="2">
                  <c:v>34.33</c:v>
                </c:pt>
                <c:pt idx="3">
                  <c:v>30.96</c:v>
                </c:pt>
                <c:pt idx="4">
                  <c:v>33.229999999999997</c:v>
                </c:pt>
              </c:numCache>
            </c:numRef>
          </c:val>
          <c:smooth val="0"/>
          <c:extLst>
            <c:ext xmlns:c16="http://schemas.microsoft.com/office/drawing/2014/chart" uri="{C3380CC4-5D6E-409C-BE32-E72D297353CC}">
              <c16:uniqueId val="{00000001-770F-470C-ABDF-6E9C53E9235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35.659999999999997</c:v>
                </c:pt>
                <c:pt idx="1">
                  <c:v>40.06</c:v>
                </c:pt>
                <c:pt idx="2">
                  <c:v>41.42</c:v>
                </c:pt>
                <c:pt idx="3">
                  <c:v>42.26</c:v>
                </c:pt>
                <c:pt idx="4">
                  <c:v>44.35</c:v>
                </c:pt>
              </c:numCache>
            </c:numRef>
          </c:val>
          <c:extLst>
            <c:ext xmlns:c16="http://schemas.microsoft.com/office/drawing/2014/chart" uri="{C3380CC4-5D6E-409C-BE32-E72D297353CC}">
              <c16:uniqueId val="{00000000-AB66-4332-8383-E05DBAB50EC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43.12</c:v>
                </c:pt>
                <c:pt idx="1">
                  <c:v>43.85</c:v>
                </c:pt>
                <c:pt idx="2">
                  <c:v>44.05</c:v>
                </c:pt>
                <c:pt idx="3">
                  <c:v>45.51</c:v>
                </c:pt>
                <c:pt idx="4">
                  <c:v>44.67</c:v>
                </c:pt>
              </c:numCache>
            </c:numRef>
          </c:val>
          <c:smooth val="0"/>
          <c:extLst>
            <c:ext xmlns:c16="http://schemas.microsoft.com/office/drawing/2014/chart" uri="{C3380CC4-5D6E-409C-BE32-E72D297353CC}">
              <c16:uniqueId val="{00000001-AB66-4332-8383-E05DBAB50EC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79.069999999999993</c:v>
                </c:pt>
                <c:pt idx="1">
                  <c:v>79.2</c:v>
                </c:pt>
                <c:pt idx="2">
                  <c:v>74.39</c:v>
                </c:pt>
                <c:pt idx="3">
                  <c:v>77.66</c:v>
                </c:pt>
                <c:pt idx="4">
                  <c:v>77.63</c:v>
                </c:pt>
              </c:numCache>
            </c:numRef>
          </c:val>
          <c:extLst>
            <c:ext xmlns:c16="http://schemas.microsoft.com/office/drawing/2014/chart" uri="{C3380CC4-5D6E-409C-BE32-E72D297353CC}">
              <c16:uniqueId val="{00000000-C8F5-46A7-A9F7-C750E0CBB44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61.62</c:v>
                </c:pt>
                <c:pt idx="1">
                  <c:v>61.64</c:v>
                </c:pt>
                <c:pt idx="2">
                  <c:v>61.85</c:v>
                </c:pt>
                <c:pt idx="3">
                  <c:v>64.14</c:v>
                </c:pt>
                <c:pt idx="4">
                  <c:v>63.89</c:v>
                </c:pt>
              </c:numCache>
            </c:numRef>
          </c:val>
          <c:smooth val="0"/>
          <c:extLst>
            <c:ext xmlns:c16="http://schemas.microsoft.com/office/drawing/2014/chart" uri="{C3380CC4-5D6E-409C-BE32-E72D297353CC}">
              <c16:uniqueId val="{00000001-C8F5-46A7-A9F7-C750E0CBB44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A21" zoomScale="85" zoomScaleNormal="85" workbookViewId="0">
      <selection activeCell="SM66" sqref="SM66:TA67"/>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2">
      <c r="A5" s="2"/>
      <c r="B5" s="70" t="str">
        <f>データ!H7</f>
        <v>京都府</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2">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37150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16477</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2">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2">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87</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36</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28839</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2">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2">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2">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105</v>
      </c>
      <c r="SN16" s="111"/>
      <c r="SO16" s="111"/>
      <c r="SP16" s="111"/>
      <c r="SQ16" s="111"/>
      <c r="SR16" s="111"/>
      <c r="SS16" s="111"/>
      <c r="ST16" s="111"/>
      <c r="SU16" s="111"/>
      <c r="SV16" s="111"/>
      <c r="SW16" s="111"/>
      <c r="SX16" s="111"/>
      <c r="SY16" s="111"/>
      <c r="SZ16" s="111"/>
      <c r="TA16" s="112"/>
    </row>
    <row r="17" spans="1:521" ht="13.5" customHeight="1" x14ac:dyDescent="0.2">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2">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2">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2">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2">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2">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2">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2">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2">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2">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2">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2">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2">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2">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2">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100.27</v>
      </c>
      <c r="Y32" s="129"/>
      <c r="Z32" s="129"/>
      <c r="AA32" s="129"/>
      <c r="AB32" s="129"/>
      <c r="AC32" s="129"/>
      <c r="AD32" s="129"/>
      <c r="AE32" s="129"/>
      <c r="AF32" s="129"/>
      <c r="AG32" s="129"/>
      <c r="AH32" s="129"/>
      <c r="AI32" s="129"/>
      <c r="AJ32" s="129"/>
      <c r="AK32" s="129"/>
      <c r="AL32" s="129"/>
      <c r="AM32" s="129"/>
      <c r="AN32" s="129"/>
      <c r="AO32" s="129"/>
      <c r="AP32" s="129"/>
      <c r="AQ32" s="130"/>
      <c r="AR32" s="128">
        <f>データ!U6</f>
        <v>101.84</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103.07</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108.75</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113.32</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634.07000000000005</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1315.38</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659.62</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678.37</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1278.23</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7.97</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67.319999999999993</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84.27</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95.82</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97.71</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2">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109.99</v>
      </c>
      <c r="Y33" s="129"/>
      <c r="Z33" s="129"/>
      <c r="AA33" s="129"/>
      <c r="AB33" s="129"/>
      <c r="AC33" s="129"/>
      <c r="AD33" s="129"/>
      <c r="AE33" s="129"/>
      <c r="AF33" s="129"/>
      <c r="AG33" s="129"/>
      <c r="AH33" s="129"/>
      <c r="AI33" s="129"/>
      <c r="AJ33" s="129"/>
      <c r="AK33" s="129"/>
      <c r="AL33" s="129"/>
      <c r="AM33" s="129"/>
      <c r="AN33" s="129"/>
      <c r="AO33" s="129"/>
      <c r="AP33" s="129"/>
      <c r="AQ33" s="130"/>
      <c r="AR33" s="128">
        <f>データ!Z6</f>
        <v>109.1</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108.18</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114.99</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110.04</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83.56</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82.78</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79.27</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75.56</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68.38</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688.41</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649.91999999999996</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680.22</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786.06</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771.18</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505.25</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531.53</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504.73</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450.91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444.01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2">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2">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2">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2">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2">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2">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2">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2">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2">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2">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2">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2">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2">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2">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2">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106</v>
      </c>
      <c r="SN48" s="111"/>
      <c r="SO48" s="111"/>
      <c r="SP48" s="111"/>
      <c r="SQ48" s="111"/>
      <c r="SR48" s="111"/>
      <c r="SS48" s="111"/>
      <c r="ST48" s="111"/>
      <c r="SU48" s="111"/>
      <c r="SV48" s="111"/>
      <c r="SW48" s="111"/>
      <c r="SX48" s="111"/>
      <c r="SY48" s="111"/>
      <c r="SZ48" s="111"/>
      <c r="TA48" s="112"/>
    </row>
    <row r="49" spans="1:521" ht="13.5" customHeight="1" x14ac:dyDescent="0.2">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2">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2">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2">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2">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2">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100.15</v>
      </c>
      <c r="Y55" s="129"/>
      <c r="Z55" s="129"/>
      <c r="AA55" s="129"/>
      <c r="AB55" s="129"/>
      <c r="AC55" s="129"/>
      <c r="AD55" s="129"/>
      <c r="AE55" s="129"/>
      <c r="AF55" s="129"/>
      <c r="AG55" s="129"/>
      <c r="AH55" s="129"/>
      <c r="AI55" s="129"/>
      <c r="AJ55" s="129"/>
      <c r="AK55" s="129"/>
      <c r="AL55" s="129"/>
      <c r="AM55" s="129"/>
      <c r="AN55" s="129"/>
      <c r="AO55" s="129"/>
      <c r="AP55" s="129"/>
      <c r="AQ55" s="130"/>
      <c r="AR55" s="128">
        <f>データ!BM6</f>
        <v>102.1</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103.69</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110.81</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116.7</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19.98</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19.62</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23.15</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21.73</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20.58</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35.659999999999997</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40.06</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41.42</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42.26</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44.35</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79.069999999999993</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79.2</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74.39</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77.66</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77.63</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2">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93.58</v>
      </c>
      <c r="Y56" s="129"/>
      <c r="Z56" s="129"/>
      <c r="AA56" s="129"/>
      <c r="AB56" s="129"/>
      <c r="AC56" s="129"/>
      <c r="AD56" s="129"/>
      <c r="AE56" s="129"/>
      <c r="AF56" s="129"/>
      <c r="AG56" s="129"/>
      <c r="AH56" s="129"/>
      <c r="AI56" s="129"/>
      <c r="AJ56" s="129"/>
      <c r="AK56" s="129"/>
      <c r="AL56" s="129"/>
      <c r="AM56" s="129"/>
      <c r="AN56" s="129"/>
      <c r="AO56" s="129"/>
      <c r="AP56" s="129"/>
      <c r="AQ56" s="130"/>
      <c r="AR56" s="128">
        <f>データ!BR6</f>
        <v>93.31</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92.2</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103.39</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96.49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33.79</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33.81</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34.33</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30.96</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33.229999999999997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43.12</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43.85</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44.05</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45.51</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44.67</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61.62</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61.64</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61.85</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64.14</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63.89</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2">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2">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2">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2">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2">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2">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2">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2">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2">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2">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2">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2">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104</v>
      </c>
      <c r="SN68" s="111"/>
      <c r="SO68" s="111"/>
      <c r="SP68" s="111"/>
      <c r="SQ68" s="111"/>
      <c r="SR68" s="111"/>
      <c r="SS68" s="111"/>
      <c r="ST68" s="111"/>
      <c r="SU68" s="111"/>
      <c r="SV68" s="111"/>
      <c r="SW68" s="111"/>
      <c r="SX68" s="111"/>
      <c r="SY68" s="111"/>
      <c r="SZ68" s="111"/>
      <c r="TA68" s="112"/>
    </row>
    <row r="69" spans="1:521" ht="13.5" customHeight="1" x14ac:dyDescent="0.2">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2">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2">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2">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2">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2">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2">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2">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2">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2">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2">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H28</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H29</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H30</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R01</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R02</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H28</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H29</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H30</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R01</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R02</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H28</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H29</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H30</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R01</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R02</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2">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56.73</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54.96</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50.49</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51.73</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53.07</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0</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0</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0</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0</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25.69</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2">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51.15</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52.15</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52.21</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54.51</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55.38</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20.8</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29.43</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32.03</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36.58</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40.880000000000003</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0.11</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0.11</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0.11</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0.36</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0.12</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2">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2">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2">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2">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2">
      <c r="C86" s="42"/>
      <c r="BM86" s="42"/>
      <c r="DV86" s="42"/>
      <c r="GF86" s="42"/>
      <c r="IO86" s="42"/>
      <c r="LK86" s="42"/>
      <c r="NT86" s="42"/>
      <c r="QD86" s="42"/>
    </row>
    <row r="87" spans="1:521" x14ac:dyDescent="0.2">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2">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2">
      <c r="A89" s="43"/>
      <c r="B89" s="43"/>
      <c r="C89" s="150" t="s">
        <v>29</v>
      </c>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t="s">
        <v>30</v>
      </c>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t="s">
        <v>31</v>
      </c>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t="s">
        <v>32</v>
      </c>
      <c r="CG89" s="150"/>
      <c r="CH89" s="150"/>
      <c r="CI89" s="150"/>
      <c r="CJ89" s="150"/>
      <c r="CK89" s="150"/>
      <c r="CL89" s="150"/>
      <c r="CM89" s="150"/>
      <c r="CN89" s="150"/>
      <c r="CO89" s="150"/>
      <c r="CP89" s="150"/>
      <c r="CQ89" s="150"/>
      <c r="CR89" s="150"/>
      <c r="CS89" s="150"/>
      <c r="CT89" s="150"/>
      <c r="CU89" s="150"/>
      <c r="CV89" s="150"/>
      <c r="CW89" s="150"/>
      <c r="CX89" s="150"/>
      <c r="CY89" s="150"/>
      <c r="CZ89" s="150"/>
      <c r="DA89" s="150"/>
      <c r="DB89" s="150"/>
      <c r="DC89" s="150"/>
      <c r="DD89" s="150"/>
      <c r="DE89" s="150"/>
      <c r="DF89" s="150"/>
      <c r="DG89" s="150" t="s">
        <v>33</v>
      </c>
      <c r="DH89" s="150"/>
      <c r="DI89" s="150"/>
      <c r="DJ89" s="150"/>
      <c r="DK89" s="150"/>
      <c r="DL89" s="150"/>
      <c r="DM89" s="150"/>
      <c r="DN89" s="150"/>
      <c r="DO89" s="150"/>
      <c r="DP89" s="150"/>
      <c r="DQ89" s="150"/>
      <c r="DR89" s="150"/>
      <c r="DS89" s="150"/>
      <c r="DT89" s="150"/>
      <c r="DU89" s="150"/>
      <c r="DV89" s="150"/>
      <c r="DW89" s="150"/>
      <c r="DX89" s="150"/>
      <c r="DY89" s="150"/>
      <c r="DZ89" s="150"/>
      <c r="EA89" s="150"/>
      <c r="EB89" s="150"/>
      <c r="EC89" s="150"/>
      <c r="ED89" s="150"/>
      <c r="EE89" s="150"/>
      <c r="EF89" s="150"/>
      <c r="EG89" s="150"/>
      <c r="EH89" s="150" t="s">
        <v>34</v>
      </c>
      <c r="EI89" s="150"/>
      <c r="EJ89" s="150"/>
      <c r="EK89" s="150"/>
      <c r="EL89" s="150"/>
      <c r="EM89" s="150"/>
      <c r="EN89" s="150"/>
      <c r="EO89" s="150"/>
      <c r="EP89" s="150"/>
      <c r="EQ89" s="150"/>
      <c r="ER89" s="150"/>
      <c r="ES89" s="150"/>
      <c r="ET89" s="150"/>
      <c r="EU89" s="150"/>
      <c r="EV89" s="150"/>
      <c r="EW89" s="150"/>
      <c r="EX89" s="150"/>
      <c r="EY89" s="150"/>
      <c r="EZ89" s="150"/>
      <c r="FA89" s="150"/>
      <c r="FB89" s="150"/>
      <c r="FC89" s="150"/>
      <c r="FD89" s="150"/>
      <c r="FE89" s="150"/>
      <c r="FF89" s="150"/>
      <c r="FG89" s="150"/>
      <c r="FH89" s="150"/>
      <c r="FI89" s="150" t="s">
        <v>35</v>
      </c>
      <c r="FJ89" s="150"/>
      <c r="FK89" s="150"/>
      <c r="FL89" s="150"/>
      <c r="FM89" s="150"/>
      <c r="FN89" s="150"/>
      <c r="FO89" s="150"/>
      <c r="FP89" s="150"/>
      <c r="FQ89" s="150"/>
      <c r="FR89" s="150"/>
      <c r="FS89" s="150"/>
      <c r="FT89" s="150"/>
      <c r="FU89" s="150"/>
      <c r="FV89" s="150"/>
      <c r="FW89" s="150"/>
      <c r="FX89" s="150"/>
      <c r="FY89" s="150"/>
      <c r="FZ89" s="150"/>
      <c r="GA89" s="150"/>
      <c r="GB89" s="150"/>
      <c r="GC89" s="150"/>
      <c r="GD89" s="150"/>
      <c r="GE89" s="150"/>
      <c r="GF89" s="150"/>
      <c r="GG89" s="150"/>
      <c r="GH89" s="150"/>
      <c r="GI89" s="150"/>
      <c r="GJ89" s="150" t="s">
        <v>36</v>
      </c>
      <c r="GK89" s="150"/>
      <c r="GL89" s="150"/>
      <c r="GM89" s="150"/>
      <c r="GN89" s="150"/>
      <c r="GO89" s="150"/>
      <c r="GP89" s="150"/>
      <c r="GQ89" s="150"/>
      <c r="GR89" s="150"/>
      <c r="GS89" s="150"/>
      <c r="GT89" s="150"/>
      <c r="GU89" s="150"/>
      <c r="GV89" s="150"/>
      <c r="GW89" s="150"/>
      <c r="GX89" s="150"/>
      <c r="GY89" s="150"/>
      <c r="GZ89" s="150"/>
      <c r="HA89" s="150"/>
      <c r="HB89" s="150"/>
      <c r="HC89" s="150"/>
      <c r="HD89" s="150"/>
      <c r="HE89" s="150"/>
      <c r="HF89" s="150"/>
      <c r="HG89" s="150"/>
      <c r="HH89" s="150"/>
      <c r="HI89" s="150"/>
      <c r="HJ89" s="150"/>
      <c r="HK89" s="150" t="s">
        <v>29</v>
      </c>
      <c r="HL89" s="150"/>
      <c r="HM89" s="150"/>
      <c r="HN89" s="150"/>
      <c r="HO89" s="150"/>
      <c r="HP89" s="150"/>
      <c r="HQ89" s="150"/>
      <c r="HR89" s="150"/>
      <c r="HS89" s="150"/>
      <c r="HT89" s="150"/>
      <c r="HU89" s="150"/>
      <c r="HV89" s="150"/>
      <c r="HW89" s="150"/>
      <c r="HX89" s="150"/>
      <c r="HY89" s="150"/>
      <c r="HZ89" s="150"/>
      <c r="IA89" s="150"/>
      <c r="IB89" s="150"/>
      <c r="IC89" s="150"/>
      <c r="ID89" s="150"/>
      <c r="IE89" s="150"/>
      <c r="IF89" s="150"/>
      <c r="IG89" s="150"/>
      <c r="IH89" s="150"/>
      <c r="II89" s="150"/>
      <c r="IJ89" s="150"/>
      <c r="IK89" s="150"/>
      <c r="IL89" s="150" t="s">
        <v>30</v>
      </c>
      <c r="IM89" s="150"/>
      <c r="IN89" s="150"/>
      <c r="IO89" s="150"/>
      <c r="IP89" s="150"/>
      <c r="IQ89" s="150"/>
      <c r="IR89" s="150"/>
      <c r="IS89" s="150"/>
      <c r="IT89" s="150"/>
      <c r="IU89" s="150"/>
      <c r="IV89" s="150"/>
      <c r="IW89" s="150"/>
      <c r="IX89" s="150"/>
      <c r="IY89" s="150"/>
      <c r="IZ89" s="150"/>
      <c r="JA89" s="150"/>
      <c r="JB89" s="150"/>
      <c r="JC89" s="150"/>
      <c r="JD89" s="150"/>
      <c r="JE89" s="150"/>
      <c r="JF89" s="150"/>
      <c r="JG89" s="150"/>
      <c r="JH89" s="150"/>
      <c r="JI89" s="150"/>
      <c r="JJ89" s="150"/>
      <c r="JK89" s="150"/>
      <c r="JL89" s="150"/>
      <c r="JM89" s="150" t="s">
        <v>31</v>
      </c>
      <c r="JN89" s="150"/>
      <c r="JO89" s="150"/>
      <c r="JP89" s="150"/>
      <c r="JQ89" s="150"/>
      <c r="JR89" s="150"/>
      <c r="JS89" s="150"/>
      <c r="JT89" s="150"/>
      <c r="JU89" s="150"/>
      <c r="JV89" s="150"/>
      <c r="JW89" s="150"/>
      <c r="JX89" s="150"/>
      <c r="JY89" s="150"/>
      <c r="JZ89" s="150"/>
      <c r="KA89" s="150"/>
      <c r="KB89" s="150"/>
      <c r="KC89" s="150"/>
      <c r="KD89" s="150"/>
      <c r="KE89" s="150"/>
      <c r="KF89" s="150"/>
      <c r="KG89" s="150"/>
      <c r="KH89" s="150"/>
      <c r="KI89" s="150"/>
      <c r="KJ89" s="150"/>
      <c r="KK89" s="150"/>
      <c r="KL89" s="150"/>
      <c r="KM89" s="150"/>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2">
      <c r="A90" s="43"/>
      <c r="B90" s="43"/>
      <c r="C90" s="151" t="str">
        <f>データ!AD6</f>
        <v>【118.49】</v>
      </c>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t="str">
        <f>データ!AO6</f>
        <v>【19.58】</v>
      </c>
      <c r="AE90" s="151"/>
      <c r="AF90" s="151"/>
      <c r="AG90" s="151"/>
      <c r="AH90" s="151"/>
      <c r="AI90" s="151"/>
      <c r="AJ90" s="151"/>
      <c r="AK90" s="151"/>
      <c r="AL90" s="151"/>
      <c r="AM90" s="151"/>
      <c r="AN90" s="151"/>
      <c r="AO90" s="151"/>
      <c r="AP90" s="151"/>
      <c r="AQ90" s="151"/>
      <c r="AR90" s="151"/>
      <c r="AS90" s="151"/>
      <c r="AT90" s="151"/>
      <c r="AU90" s="151"/>
      <c r="AV90" s="151"/>
      <c r="AW90" s="151"/>
      <c r="AX90" s="151"/>
      <c r="AY90" s="151"/>
      <c r="AZ90" s="151"/>
      <c r="BA90" s="151"/>
      <c r="BB90" s="151"/>
      <c r="BC90" s="151"/>
      <c r="BD90" s="151"/>
      <c r="BE90" s="151" t="str">
        <f>データ!AZ6</f>
        <v>【436.32】</v>
      </c>
      <c r="BF90" s="151"/>
      <c r="BG90" s="151"/>
      <c r="BH90" s="151"/>
      <c r="BI90" s="151"/>
      <c r="BJ90" s="151"/>
      <c r="BK90" s="151"/>
      <c r="BL90" s="151"/>
      <c r="BM90" s="151"/>
      <c r="BN90" s="151"/>
      <c r="BO90" s="151"/>
      <c r="BP90" s="151"/>
      <c r="BQ90" s="151"/>
      <c r="BR90" s="151"/>
      <c r="BS90" s="151"/>
      <c r="BT90" s="151"/>
      <c r="BU90" s="151"/>
      <c r="BV90" s="151"/>
      <c r="BW90" s="151"/>
      <c r="BX90" s="151"/>
      <c r="BY90" s="151"/>
      <c r="BZ90" s="151"/>
      <c r="CA90" s="151"/>
      <c r="CB90" s="151"/>
      <c r="CC90" s="151"/>
      <c r="CD90" s="151"/>
      <c r="CE90" s="151"/>
      <c r="CF90" s="151" t="str">
        <f>データ!BK6</f>
        <v>【238.21】</v>
      </c>
      <c r="CG90" s="151"/>
      <c r="CH90" s="151"/>
      <c r="CI90" s="151"/>
      <c r="CJ90" s="151"/>
      <c r="CK90" s="151"/>
      <c r="CL90" s="151"/>
      <c r="CM90" s="151"/>
      <c r="CN90" s="151"/>
      <c r="CO90" s="151"/>
      <c r="CP90" s="151"/>
      <c r="CQ90" s="151"/>
      <c r="CR90" s="151"/>
      <c r="CS90" s="151"/>
      <c r="CT90" s="151"/>
      <c r="CU90" s="151"/>
      <c r="CV90" s="151"/>
      <c r="CW90" s="151"/>
      <c r="CX90" s="151"/>
      <c r="CY90" s="151"/>
      <c r="CZ90" s="151"/>
      <c r="DA90" s="151"/>
      <c r="DB90" s="151"/>
      <c r="DC90" s="151"/>
      <c r="DD90" s="151"/>
      <c r="DE90" s="151"/>
      <c r="DF90" s="151"/>
      <c r="DG90" s="151" t="str">
        <f>データ!BV6</f>
        <v>【113.30】</v>
      </c>
      <c r="DH90" s="151"/>
      <c r="DI90" s="151"/>
      <c r="DJ90" s="151"/>
      <c r="DK90" s="151"/>
      <c r="DL90" s="151"/>
      <c r="DM90" s="151"/>
      <c r="DN90" s="151"/>
      <c r="DO90" s="151"/>
      <c r="DP90" s="151"/>
      <c r="DQ90" s="151"/>
      <c r="DR90" s="151"/>
      <c r="DS90" s="151"/>
      <c r="DT90" s="151"/>
      <c r="DU90" s="151"/>
      <c r="DV90" s="151"/>
      <c r="DW90" s="151"/>
      <c r="DX90" s="151"/>
      <c r="DY90" s="151"/>
      <c r="DZ90" s="151"/>
      <c r="EA90" s="151"/>
      <c r="EB90" s="151"/>
      <c r="EC90" s="151"/>
      <c r="ED90" s="151"/>
      <c r="EE90" s="151"/>
      <c r="EF90" s="151"/>
      <c r="EG90" s="151"/>
      <c r="EH90" s="151" t="str">
        <f>データ!CG6</f>
        <v>【18.87】</v>
      </c>
      <c r="EI90" s="151"/>
      <c r="EJ90" s="151"/>
      <c r="EK90" s="151"/>
      <c r="EL90" s="151"/>
      <c r="EM90" s="151"/>
      <c r="EN90" s="151"/>
      <c r="EO90" s="151"/>
      <c r="EP90" s="151"/>
      <c r="EQ90" s="151"/>
      <c r="ER90" s="151"/>
      <c r="ES90" s="151"/>
      <c r="ET90" s="151"/>
      <c r="EU90" s="151"/>
      <c r="EV90" s="151"/>
      <c r="EW90" s="151"/>
      <c r="EX90" s="151"/>
      <c r="EY90" s="151"/>
      <c r="EZ90" s="151"/>
      <c r="FA90" s="151"/>
      <c r="FB90" s="151"/>
      <c r="FC90" s="151"/>
      <c r="FD90" s="151"/>
      <c r="FE90" s="151"/>
      <c r="FF90" s="151"/>
      <c r="FG90" s="151"/>
      <c r="FH90" s="151"/>
      <c r="FI90" s="151" t="str">
        <f>データ!CR6</f>
        <v>【53.39】</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1" t="str">
        <f>データ!DC6</f>
        <v>【76.89】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1" t="str">
        <f>データ!DN6</f>
        <v>【59.52】</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1" t="str">
        <f>データ!DY6</f>
        <v>【49.06】</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1" t="str">
        <f>データ!EJ6</f>
        <v>【0.39】</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Ti8VkGmWXePEP4FzbwM3Sh9G1V8+zIKn6PvmcLpWTTjoHVsAnzuDWS+EbFDDCZbGDqJvokz0Ztxlk1ZwFbvfLg==" saltValue="PuCtJAY8nTjMWCNVUiioxQ==" spinCount="100000" sheet="1" objects="1" scenarios="1" formatCells="0" formatColumns="0" formatRows="0"/>
  <mergeCells count="285">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37</v>
      </c>
    </row>
    <row r="2" spans="1:140" x14ac:dyDescent="0.2">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2">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2">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2">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2">
      <c r="A6" s="45" t="s">
        <v>86</v>
      </c>
      <c r="B6" s="50"/>
      <c r="C6" s="50"/>
      <c r="D6" s="50"/>
      <c r="E6" s="50"/>
      <c r="F6" s="50"/>
      <c r="G6" s="50"/>
      <c r="H6" s="50"/>
      <c r="I6" s="50"/>
      <c r="J6" s="50"/>
      <c r="K6" s="50"/>
      <c r="L6" s="50"/>
      <c r="M6" s="50"/>
      <c r="N6" s="50"/>
      <c r="O6" s="50"/>
      <c r="P6" s="50"/>
      <c r="Q6" s="51"/>
      <c r="R6" s="50"/>
      <c r="S6" s="50"/>
      <c r="T6" s="52">
        <f t="shared" ref="T6:CE6" si="3">T7</f>
        <v>100.27</v>
      </c>
      <c r="U6" s="52">
        <f>U7</f>
        <v>101.84</v>
      </c>
      <c r="V6" s="52">
        <f>V7</f>
        <v>103.07</v>
      </c>
      <c r="W6" s="52">
        <f>W7</f>
        <v>108.75</v>
      </c>
      <c r="X6" s="52">
        <f t="shared" si="3"/>
        <v>113.32</v>
      </c>
      <c r="Y6" s="52">
        <f t="shared" si="3"/>
        <v>109.99</v>
      </c>
      <c r="Z6" s="52">
        <f t="shared" si="3"/>
        <v>109.1</v>
      </c>
      <c r="AA6" s="52">
        <f t="shared" si="3"/>
        <v>108.18</v>
      </c>
      <c r="AB6" s="52">
        <f t="shared" si="3"/>
        <v>114.99</v>
      </c>
      <c r="AC6" s="52">
        <f t="shared" si="3"/>
        <v>110.04</v>
      </c>
      <c r="AD6" s="50" t="str">
        <f>IF(AD7="-","【-】","【"&amp;SUBSTITUTE(TEXT(AD7,"#,##0.00"),"-","△")&amp;"】")</f>
        <v>【118.49】</v>
      </c>
      <c r="AE6" s="52">
        <f t="shared" si="3"/>
        <v>0</v>
      </c>
      <c r="AF6" s="52">
        <f>AF7</f>
        <v>0</v>
      </c>
      <c r="AG6" s="52">
        <f>AG7</f>
        <v>0</v>
      </c>
      <c r="AH6" s="52">
        <f>AH7</f>
        <v>0</v>
      </c>
      <c r="AI6" s="52">
        <f t="shared" si="3"/>
        <v>0</v>
      </c>
      <c r="AJ6" s="52">
        <f t="shared" si="3"/>
        <v>83.56</v>
      </c>
      <c r="AK6" s="52">
        <f t="shared" si="3"/>
        <v>82.78</v>
      </c>
      <c r="AL6" s="52">
        <f t="shared" si="3"/>
        <v>79.27</v>
      </c>
      <c r="AM6" s="52">
        <f t="shared" si="3"/>
        <v>75.56</v>
      </c>
      <c r="AN6" s="52">
        <f t="shared" si="3"/>
        <v>68.38</v>
      </c>
      <c r="AO6" s="50" t="str">
        <f>IF(AO7="-","【-】","【"&amp;SUBSTITUTE(TEXT(AO7,"#,##0.00"),"-","△")&amp;"】")</f>
        <v>【19.58】</v>
      </c>
      <c r="AP6" s="52">
        <f t="shared" si="3"/>
        <v>634.07000000000005</v>
      </c>
      <c r="AQ6" s="52">
        <f>AQ7</f>
        <v>1315.38</v>
      </c>
      <c r="AR6" s="52">
        <f>AR7</f>
        <v>659.62</v>
      </c>
      <c r="AS6" s="52">
        <f>AS7</f>
        <v>678.37</v>
      </c>
      <c r="AT6" s="52">
        <f t="shared" si="3"/>
        <v>1278.23</v>
      </c>
      <c r="AU6" s="52">
        <f t="shared" si="3"/>
        <v>688.41</v>
      </c>
      <c r="AV6" s="52">
        <f t="shared" si="3"/>
        <v>649.91999999999996</v>
      </c>
      <c r="AW6" s="52">
        <f t="shared" si="3"/>
        <v>680.22</v>
      </c>
      <c r="AX6" s="52">
        <f t="shared" si="3"/>
        <v>786.06</v>
      </c>
      <c r="AY6" s="52">
        <f t="shared" si="3"/>
        <v>771.18</v>
      </c>
      <c r="AZ6" s="50" t="str">
        <f>IF(AZ7="-","【-】","【"&amp;SUBSTITUTE(TEXT(AZ7,"#,##0.00"),"-","△")&amp;"】")</f>
        <v>【436.32】</v>
      </c>
      <c r="BA6" s="52">
        <f t="shared" si="3"/>
        <v>7.97</v>
      </c>
      <c r="BB6" s="52">
        <f>BB7</f>
        <v>67.319999999999993</v>
      </c>
      <c r="BC6" s="52">
        <f>BC7</f>
        <v>84.27</v>
      </c>
      <c r="BD6" s="52">
        <f>BD7</f>
        <v>95.82</v>
      </c>
      <c r="BE6" s="52">
        <f t="shared" si="3"/>
        <v>97.71</v>
      </c>
      <c r="BF6" s="52">
        <f t="shared" si="3"/>
        <v>505.25</v>
      </c>
      <c r="BG6" s="52">
        <f t="shared" si="3"/>
        <v>531.53</v>
      </c>
      <c r="BH6" s="52">
        <f t="shared" si="3"/>
        <v>504.73</v>
      </c>
      <c r="BI6" s="52">
        <f t="shared" si="3"/>
        <v>450.91</v>
      </c>
      <c r="BJ6" s="52">
        <f t="shared" si="3"/>
        <v>444.01</v>
      </c>
      <c r="BK6" s="50" t="str">
        <f>IF(BK7="-","【-】","【"&amp;SUBSTITUTE(TEXT(BK7,"#,##0.00"),"-","△")&amp;"】")</f>
        <v>【238.21】</v>
      </c>
      <c r="BL6" s="52">
        <f t="shared" si="3"/>
        <v>100.15</v>
      </c>
      <c r="BM6" s="52">
        <f>BM7</f>
        <v>102.1</v>
      </c>
      <c r="BN6" s="52">
        <f>BN7</f>
        <v>103.69</v>
      </c>
      <c r="BO6" s="52">
        <f>BO7</f>
        <v>110.81</v>
      </c>
      <c r="BP6" s="52">
        <f t="shared" si="3"/>
        <v>116.7</v>
      </c>
      <c r="BQ6" s="52">
        <f t="shared" si="3"/>
        <v>93.58</v>
      </c>
      <c r="BR6" s="52">
        <f t="shared" si="3"/>
        <v>93.31</v>
      </c>
      <c r="BS6" s="52">
        <f t="shared" si="3"/>
        <v>92.2</v>
      </c>
      <c r="BT6" s="52">
        <f t="shared" si="3"/>
        <v>103.39</v>
      </c>
      <c r="BU6" s="52">
        <f t="shared" si="3"/>
        <v>96.49</v>
      </c>
      <c r="BV6" s="50" t="str">
        <f>IF(BV7="-","【-】","【"&amp;SUBSTITUTE(TEXT(BV7,"#,##0.00"),"-","△")&amp;"】")</f>
        <v>【113.30】</v>
      </c>
      <c r="BW6" s="52">
        <f t="shared" si="3"/>
        <v>19.98</v>
      </c>
      <c r="BX6" s="52">
        <f>BX7</f>
        <v>19.62</v>
      </c>
      <c r="BY6" s="52">
        <f>BY7</f>
        <v>23.15</v>
      </c>
      <c r="BZ6" s="52">
        <f>BZ7</f>
        <v>21.73</v>
      </c>
      <c r="CA6" s="52">
        <f t="shared" si="3"/>
        <v>20.58</v>
      </c>
      <c r="CB6" s="52">
        <f t="shared" si="3"/>
        <v>33.79</v>
      </c>
      <c r="CC6" s="52">
        <f t="shared" si="3"/>
        <v>33.81</v>
      </c>
      <c r="CD6" s="52">
        <f t="shared" si="3"/>
        <v>34.33</v>
      </c>
      <c r="CE6" s="52">
        <f t="shared" si="3"/>
        <v>30.96</v>
      </c>
      <c r="CF6" s="52">
        <f t="shared" ref="CF6" si="4">CF7</f>
        <v>33.229999999999997</v>
      </c>
      <c r="CG6" s="50" t="str">
        <f>IF(CG7="-","【-】","【"&amp;SUBSTITUTE(TEXT(CG7,"#,##0.00"),"-","△")&amp;"】")</f>
        <v>【18.87】</v>
      </c>
      <c r="CH6" s="52">
        <f t="shared" ref="CH6:CQ6" si="5">CH7</f>
        <v>35.659999999999997</v>
      </c>
      <c r="CI6" s="52">
        <f>CI7</f>
        <v>40.06</v>
      </c>
      <c r="CJ6" s="52">
        <f>CJ7</f>
        <v>41.42</v>
      </c>
      <c r="CK6" s="52">
        <f>CK7</f>
        <v>42.26</v>
      </c>
      <c r="CL6" s="52">
        <f t="shared" si="5"/>
        <v>44.35</v>
      </c>
      <c r="CM6" s="52">
        <f t="shared" si="5"/>
        <v>43.12</v>
      </c>
      <c r="CN6" s="52">
        <f t="shared" si="5"/>
        <v>43.85</v>
      </c>
      <c r="CO6" s="52">
        <f t="shared" si="5"/>
        <v>44.05</v>
      </c>
      <c r="CP6" s="52">
        <f t="shared" si="5"/>
        <v>45.51</v>
      </c>
      <c r="CQ6" s="52">
        <f t="shared" si="5"/>
        <v>44.67</v>
      </c>
      <c r="CR6" s="50" t="str">
        <f>IF(CR7="-","【-】","【"&amp;SUBSTITUTE(TEXT(CR7,"#,##0.00"),"-","△")&amp;"】")</f>
        <v>【53.39】</v>
      </c>
      <c r="CS6" s="52">
        <f t="shared" ref="CS6:DB6" si="6">CS7</f>
        <v>79.069999999999993</v>
      </c>
      <c r="CT6" s="52">
        <f>CT7</f>
        <v>79.2</v>
      </c>
      <c r="CU6" s="52">
        <f>CU7</f>
        <v>74.39</v>
      </c>
      <c r="CV6" s="52">
        <f>CV7</f>
        <v>77.66</v>
      </c>
      <c r="CW6" s="52">
        <f t="shared" si="6"/>
        <v>77.63</v>
      </c>
      <c r="CX6" s="52">
        <f t="shared" si="6"/>
        <v>61.62</v>
      </c>
      <c r="CY6" s="52">
        <f t="shared" si="6"/>
        <v>61.64</v>
      </c>
      <c r="CZ6" s="52">
        <f t="shared" si="6"/>
        <v>61.85</v>
      </c>
      <c r="DA6" s="52">
        <f t="shared" si="6"/>
        <v>64.14</v>
      </c>
      <c r="DB6" s="52">
        <f t="shared" si="6"/>
        <v>63.89</v>
      </c>
      <c r="DC6" s="50" t="str">
        <f>IF(DC7="-","【-】","【"&amp;SUBSTITUTE(TEXT(DC7,"#,##0.00"),"-","△")&amp;"】")</f>
        <v>【76.89】</v>
      </c>
      <c r="DD6" s="52">
        <f t="shared" ref="DD6:DM6" si="7">DD7</f>
        <v>56.73</v>
      </c>
      <c r="DE6" s="52">
        <f>DE7</f>
        <v>54.96</v>
      </c>
      <c r="DF6" s="52">
        <f>DF7</f>
        <v>50.49</v>
      </c>
      <c r="DG6" s="52">
        <f>DG7</f>
        <v>51.73</v>
      </c>
      <c r="DH6" s="52">
        <f t="shared" si="7"/>
        <v>53.07</v>
      </c>
      <c r="DI6" s="52">
        <f t="shared" si="7"/>
        <v>51.15</v>
      </c>
      <c r="DJ6" s="52">
        <f t="shared" si="7"/>
        <v>52.15</v>
      </c>
      <c r="DK6" s="52">
        <f t="shared" si="7"/>
        <v>52.21</v>
      </c>
      <c r="DL6" s="52">
        <f t="shared" si="7"/>
        <v>54.51</v>
      </c>
      <c r="DM6" s="52">
        <f t="shared" si="7"/>
        <v>55.38</v>
      </c>
      <c r="DN6" s="50" t="str">
        <f>IF(DN7="-","【-】","【"&amp;SUBSTITUTE(TEXT(DN7,"#,##0.00"),"-","△")&amp;"】")</f>
        <v>【59.52】</v>
      </c>
      <c r="DO6" s="52">
        <f t="shared" ref="DO6:DX6" si="8">DO7</f>
        <v>0</v>
      </c>
      <c r="DP6" s="52">
        <f>DP7</f>
        <v>0</v>
      </c>
      <c r="DQ6" s="52">
        <f>DQ7</f>
        <v>0</v>
      </c>
      <c r="DR6" s="52">
        <f>DR7</f>
        <v>0</v>
      </c>
      <c r="DS6" s="52">
        <f t="shared" si="8"/>
        <v>25.69</v>
      </c>
      <c r="DT6" s="52">
        <f t="shared" si="8"/>
        <v>20.8</v>
      </c>
      <c r="DU6" s="52">
        <f t="shared" si="8"/>
        <v>29.43</v>
      </c>
      <c r="DV6" s="52">
        <f t="shared" si="8"/>
        <v>32.03</v>
      </c>
      <c r="DW6" s="52">
        <f t="shared" si="8"/>
        <v>36.58</v>
      </c>
      <c r="DX6" s="52">
        <f t="shared" si="8"/>
        <v>40.880000000000003</v>
      </c>
      <c r="DY6" s="50" t="str">
        <f>IF(DY7="-","【-】","【"&amp;SUBSTITUTE(TEXT(DY7,"#,##0.00"),"-","△")&amp;"】")</f>
        <v>【49.06】</v>
      </c>
      <c r="DZ6" s="52">
        <f t="shared" ref="DZ6:EI6" si="9">DZ7</f>
        <v>0</v>
      </c>
      <c r="EA6" s="52">
        <f>EA7</f>
        <v>0</v>
      </c>
      <c r="EB6" s="52">
        <f>EB7</f>
        <v>0</v>
      </c>
      <c r="EC6" s="52">
        <f>EC7</f>
        <v>0</v>
      </c>
      <c r="ED6" s="52">
        <f t="shared" si="9"/>
        <v>0</v>
      </c>
      <c r="EE6" s="52">
        <f t="shared" si="9"/>
        <v>0.11</v>
      </c>
      <c r="EF6" s="52">
        <f t="shared" si="9"/>
        <v>0.11</v>
      </c>
      <c r="EG6" s="52">
        <f t="shared" si="9"/>
        <v>0.11</v>
      </c>
      <c r="EH6" s="52">
        <f t="shared" si="9"/>
        <v>0.36</v>
      </c>
      <c r="EI6" s="52">
        <f t="shared" si="9"/>
        <v>0.12</v>
      </c>
      <c r="EJ6" s="50" t="str">
        <f>IF(EJ7="-","【-】","【"&amp;SUBSTITUTE(TEXT(EJ7,"#,##0.00"),"-","△")&amp;"】")</f>
        <v>【0.39】</v>
      </c>
    </row>
    <row r="7" spans="1:140" s="53" customFormat="1" x14ac:dyDescent="0.2">
      <c r="A7"/>
      <c r="B7" s="54" t="s">
        <v>87</v>
      </c>
      <c r="C7" s="54" t="s">
        <v>88</v>
      </c>
      <c r="D7" s="54" t="s">
        <v>89</v>
      </c>
      <c r="E7" s="54" t="s">
        <v>90</v>
      </c>
      <c r="F7" s="54" t="s">
        <v>91</v>
      </c>
      <c r="G7" s="54" t="s">
        <v>92</v>
      </c>
      <c r="H7" s="54" t="s">
        <v>93</v>
      </c>
      <c r="I7" s="54" t="s">
        <v>94</v>
      </c>
      <c r="J7" s="54" t="s">
        <v>95</v>
      </c>
      <c r="K7" s="55">
        <v>37150</v>
      </c>
      <c r="L7" s="54" t="s">
        <v>96</v>
      </c>
      <c r="M7" s="55">
        <v>1</v>
      </c>
      <c r="N7" s="55">
        <v>16477</v>
      </c>
      <c r="O7" s="56" t="s">
        <v>97</v>
      </c>
      <c r="P7" s="56">
        <v>87</v>
      </c>
      <c r="Q7" s="55">
        <v>36</v>
      </c>
      <c r="R7" s="55">
        <v>28839</v>
      </c>
      <c r="S7" s="54" t="s">
        <v>98</v>
      </c>
      <c r="T7" s="57">
        <v>100.27</v>
      </c>
      <c r="U7" s="57">
        <v>101.84</v>
      </c>
      <c r="V7" s="57">
        <v>103.07</v>
      </c>
      <c r="W7" s="57">
        <v>108.75</v>
      </c>
      <c r="X7" s="57">
        <v>113.32</v>
      </c>
      <c r="Y7" s="57">
        <v>109.99</v>
      </c>
      <c r="Z7" s="57">
        <v>109.1</v>
      </c>
      <c r="AA7" s="57">
        <v>108.18</v>
      </c>
      <c r="AB7" s="57">
        <v>114.99</v>
      </c>
      <c r="AC7" s="58">
        <v>110.04</v>
      </c>
      <c r="AD7" s="57">
        <v>118.49</v>
      </c>
      <c r="AE7" s="57">
        <v>0</v>
      </c>
      <c r="AF7" s="57">
        <v>0</v>
      </c>
      <c r="AG7" s="57">
        <v>0</v>
      </c>
      <c r="AH7" s="57">
        <v>0</v>
      </c>
      <c r="AI7" s="57">
        <v>0</v>
      </c>
      <c r="AJ7" s="57">
        <v>83.56</v>
      </c>
      <c r="AK7" s="57">
        <v>82.78</v>
      </c>
      <c r="AL7" s="57">
        <v>79.27</v>
      </c>
      <c r="AM7" s="57">
        <v>75.56</v>
      </c>
      <c r="AN7" s="57">
        <v>68.38</v>
      </c>
      <c r="AO7" s="57">
        <v>19.579999999999998</v>
      </c>
      <c r="AP7" s="57">
        <v>634.07000000000005</v>
      </c>
      <c r="AQ7" s="57">
        <v>1315.38</v>
      </c>
      <c r="AR7" s="57">
        <v>659.62</v>
      </c>
      <c r="AS7" s="57">
        <v>678.37</v>
      </c>
      <c r="AT7" s="57">
        <v>1278.23</v>
      </c>
      <c r="AU7" s="57">
        <v>688.41</v>
      </c>
      <c r="AV7" s="57">
        <v>649.91999999999996</v>
      </c>
      <c r="AW7" s="57">
        <v>680.22</v>
      </c>
      <c r="AX7" s="57">
        <v>786.06</v>
      </c>
      <c r="AY7" s="57">
        <v>771.18</v>
      </c>
      <c r="AZ7" s="57">
        <v>436.32</v>
      </c>
      <c r="BA7" s="57">
        <v>7.97</v>
      </c>
      <c r="BB7" s="57">
        <v>67.319999999999993</v>
      </c>
      <c r="BC7" s="57">
        <v>84.27</v>
      </c>
      <c r="BD7" s="57">
        <v>95.82</v>
      </c>
      <c r="BE7" s="57">
        <v>97.71</v>
      </c>
      <c r="BF7" s="57">
        <v>505.25</v>
      </c>
      <c r="BG7" s="57">
        <v>531.53</v>
      </c>
      <c r="BH7" s="57">
        <v>504.73</v>
      </c>
      <c r="BI7" s="57">
        <v>450.91</v>
      </c>
      <c r="BJ7" s="57">
        <v>444.01</v>
      </c>
      <c r="BK7" s="57">
        <v>238.21</v>
      </c>
      <c r="BL7" s="57">
        <v>100.15</v>
      </c>
      <c r="BM7" s="57">
        <v>102.1</v>
      </c>
      <c r="BN7" s="57">
        <v>103.69</v>
      </c>
      <c r="BO7" s="57">
        <v>110.81</v>
      </c>
      <c r="BP7" s="57">
        <v>116.7</v>
      </c>
      <c r="BQ7" s="57">
        <v>93.58</v>
      </c>
      <c r="BR7" s="57">
        <v>93.31</v>
      </c>
      <c r="BS7" s="57">
        <v>92.2</v>
      </c>
      <c r="BT7" s="57">
        <v>103.39</v>
      </c>
      <c r="BU7" s="57">
        <v>96.49</v>
      </c>
      <c r="BV7" s="57">
        <v>113.3</v>
      </c>
      <c r="BW7" s="57">
        <v>19.98</v>
      </c>
      <c r="BX7" s="57">
        <v>19.62</v>
      </c>
      <c r="BY7" s="57">
        <v>23.15</v>
      </c>
      <c r="BZ7" s="57">
        <v>21.73</v>
      </c>
      <c r="CA7" s="57">
        <v>20.58</v>
      </c>
      <c r="CB7" s="57">
        <v>33.79</v>
      </c>
      <c r="CC7" s="57">
        <v>33.81</v>
      </c>
      <c r="CD7" s="57">
        <v>34.33</v>
      </c>
      <c r="CE7" s="57">
        <v>30.96</v>
      </c>
      <c r="CF7" s="57">
        <v>33.229999999999997</v>
      </c>
      <c r="CG7" s="57">
        <v>18.87</v>
      </c>
      <c r="CH7" s="57">
        <v>35.659999999999997</v>
      </c>
      <c r="CI7" s="57">
        <v>40.06</v>
      </c>
      <c r="CJ7" s="57">
        <v>41.42</v>
      </c>
      <c r="CK7" s="57">
        <v>42.26</v>
      </c>
      <c r="CL7" s="57">
        <v>44.35</v>
      </c>
      <c r="CM7" s="57">
        <v>43.12</v>
      </c>
      <c r="CN7" s="57">
        <v>43.85</v>
      </c>
      <c r="CO7" s="57">
        <v>44.05</v>
      </c>
      <c r="CP7" s="57">
        <v>45.51</v>
      </c>
      <c r="CQ7" s="57">
        <v>44.67</v>
      </c>
      <c r="CR7" s="57">
        <v>53.39</v>
      </c>
      <c r="CS7" s="57">
        <v>79.069999999999993</v>
      </c>
      <c r="CT7" s="57">
        <v>79.2</v>
      </c>
      <c r="CU7" s="57">
        <v>74.39</v>
      </c>
      <c r="CV7" s="57">
        <v>77.66</v>
      </c>
      <c r="CW7" s="57">
        <v>77.63</v>
      </c>
      <c r="CX7" s="57">
        <v>61.62</v>
      </c>
      <c r="CY7" s="57">
        <v>61.64</v>
      </c>
      <c r="CZ7" s="57">
        <v>61.85</v>
      </c>
      <c r="DA7" s="57">
        <v>64.14</v>
      </c>
      <c r="DB7" s="57">
        <v>63.89</v>
      </c>
      <c r="DC7" s="57">
        <v>76.89</v>
      </c>
      <c r="DD7" s="57">
        <v>56.73</v>
      </c>
      <c r="DE7" s="57">
        <v>54.96</v>
      </c>
      <c r="DF7" s="57">
        <v>50.49</v>
      </c>
      <c r="DG7" s="57">
        <v>51.73</v>
      </c>
      <c r="DH7" s="57">
        <v>53.07</v>
      </c>
      <c r="DI7" s="57">
        <v>51.15</v>
      </c>
      <c r="DJ7" s="57">
        <v>52.15</v>
      </c>
      <c r="DK7" s="57">
        <v>52.21</v>
      </c>
      <c r="DL7" s="57">
        <v>54.51</v>
      </c>
      <c r="DM7" s="57">
        <v>55.38</v>
      </c>
      <c r="DN7" s="57">
        <v>59.52</v>
      </c>
      <c r="DO7" s="57">
        <v>0</v>
      </c>
      <c r="DP7" s="57">
        <v>0</v>
      </c>
      <c r="DQ7" s="57">
        <v>0</v>
      </c>
      <c r="DR7" s="57">
        <v>0</v>
      </c>
      <c r="DS7" s="57">
        <v>25.69</v>
      </c>
      <c r="DT7" s="57">
        <v>20.8</v>
      </c>
      <c r="DU7" s="57">
        <v>29.43</v>
      </c>
      <c r="DV7" s="57">
        <v>32.03</v>
      </c>
      <c r="DW7" s="57">
        <v>36.58</v>
      </c>
      <c r="DX7" s="57">
        <v>40.880000000000003</v>
      </c>
      <c r="DY7" s="57">
        <v>49.06</v>
      </c>
      <c r="DZ7" s="57">
        <v>0</v>
      </c>
      <c r="EA7" s="57">
        <v>0</v>
      </c>
      <c r="EB7" s="57">
        <v>0</v>
      </c>
      <c r="EC7" s="57">
        <v>0</v>
      </c>
      <c r="ED7" s="57">
        <v>0</v>
      </c>
      <c r="EE7" s="57">
        <v>0.11</v>
      </c>
      <c r="EF7" s="57">
        <v>0.11</v>
      </c>
      <c r="EG7" s="57">
        <v>0.11</v>
      </c>
      <c r="EH7" s="57">
        <v>0.36</v>
      </c>
      <c r="EI7" s="57">
        <v>0.12</v>
      </c>
      <c r="EJ7" s="57">
        <v>0.39</v>
      </c>
    </row>
    <row r="8" spans="1:140" x14ac:dyDescent="0.2">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2">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2">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2">
      <c r="T11" s="64" t="s">
        <v>23</v>
      </c>
      <c r="U11" s="65">
        <f>IF(T6="-",NA(),T6)</f>
        <v>100.27</v>
      </c>
      <c r="V11" s="65">
        <f>IF(U6="-",NA(),U6)</f>
        <v>101.84</v>
      </c>
      <c r="W11" s="65">
        <f>IF(V6="-",NA(),V6)</f>
        <v>103.07</v>
      </c>
      <c r="X11" s="65">
        <f>IF(W6="-",NA(),W6)</f>
        <v>108.75</v>
      </c>
      <c r="Y11" s="65">
        <f>IF(X6="-",NA(),X6)</f>
        <v>113.32</v>
      </c>
      <c r="AE11" s="64" t="s">
        <v>23</v>
      </c>
      <c r="AF11" s="65">
        <f>IF(AE6="-",NA(),AE6)</f>
        <v>0</v>
      </c>
      <c r="AG11" s="65">
        <f>IF(AF6="-",NA(),AF6)</f>
        <v>0</v>
      </c>
      <c r="AH11" s="65">
        <f>IF(AG6="-",NA(),AG6)</f>
        <v>0</v>
      </c>
      <c r="AI11" s="65">
        <f>IF(AH6="-",NA(),AH6)</f>
        <v>0</v>
      </c>
      <c r="AJ11" s="65">
        <f>IF(AI6="-",NA(),AI6)</f>
        <v>0</v>
      </c>
      <c r="AP11" s="64" t="s">
        <v>23</v>
      </c>
      <c r="AQ11" s="65">
        <f>IF(AP6="-",NA(),AP6)</f>
        <v>634.07000000000005</v>
      </c>
      <c r="AR11" s="65">
        <f>IF(AQ6="-",NA(),AQ6)</f>
        <v>1315.38</v>
      </c>
      <c r="AS11" s="65">
        <f>IF(AR6="-",NA(),AR6)</f>
        <v>659.62</v>
      </c>
      <c r="AT11" s="65">
        <f>IF(AS6="-",NA(),AS6)</f>
        <v>678.37</v>
      </c>
      <c r="AU11" s="65">
        <f>IF(AT6="-",NA(),AT6)</f>
        <v>1278.23</v>
      </c>
      <c r="BA11" s="64" t="s">
        <v>23</v>
      </c>
      <c r="BB11" s="65">
        <f>IF(BA6="-",NA(),BA6)</f>
        <v>7.97</v>
      </c>
      <c r="BC11" s="65">
        <f>IF(BB6="-",NA(),BB6)</f>
        <v>67.319999999999993</v>
      </c>
      <c r="BD11" s="65">
        <f>IF(BC6="-",NA(),BC6)</f>
        <v>84.27</v>
      </c>
      <c r="BE11" s="65">
        <f>IF(BD6="-",NA(),BD6)</f>
        <v>95.82</v>
      </c>
      <c r="BF11" s="65">
        <f>IF(BE6="-",NA(),BE6)</f>
        <v>97.71</v>
      </c>
      <c r="BL11" s="64" t="s">
        <v>23</v>
      </c>
      <c r="BM11" s="65">
        <f>IF(BL6="-",NA(),BL6)</f>
        <v>100.15</v>
      </c>
      <c r="BN11" s="65">
        <f>IF(BM6="-",NA(),BM6)</f>
        <v>102.1</v>
      </c>
      <c r="BO11" s="65">
        <f>IF(BN6="-",NA(),BN6)</f>
        <v>103.69</v>
      </c>
      <c r="BP11" s="65">
        <f>IF(BO6="-",NA(),BO6)</f>
        <v>110.81</v>
      </c>
      <c r="BQ11" s="65">
        <f>IF(BP6="-",NA(),BP6)</f>
        <v>116.7</v>
      </c>
      <c r="BW11" s="64" t="s">
        <v>23</v>
      </c>
      <c r="BX11" s="65">
        <f>IF(BW6="-",NA(),BW6)</f>
        <v>19.98</v>
      </c>
      <c r="BY11" s="65">
        <f>IF(BX6="-",NA(),BX6)</f>
        <v>19.62</v>
      </c>
      <c r="BZ11" s="65">
        <f>IF(BY6="-",NA(),BY6)</f>
        <v>23.15</v>
      </c>
      <c r="CA11" s="65">
        <f>IF(BZ6="-",NA(),BZ6)</f>
        <v>21.73</v>
      </c>
      <c r="CB11" s="65">
        <f>IF(CA6="-",NA(),CA6)</f>
        <v>20.58</v>
      </c>
      <c r="CH11" s="64" t="s">
        <v>23</v>
      </c>
      <c r="CI11" s="65">
        <f>IF(CH6="-",NA(),CH6)</f>
        <v>35.659999999999997</v>
      </c>
      <c r="CJ11" s="65">
        <f>IF(CI6="-",NA(),CI6)</f>
        <v>40.06</v>
      </c>
      <c r="CK11" s="65">
        <f>IF(CJ6="-",NA(),CJ6)</f>
        <v>41.42</v>
      </c>
      <c r="CL11" s="65">
        <f>IF(CK6="-",NA(),CK6)</f>
        <v>42.26</v>
      </c>
      <c r="CM11" s="65">
        <f>IF(CL6="-",NA(),CL6)</f>
        <v>44.35</v>
      </c>
      <c r="CS11" s="64" t="s">
        <v>23</v>
      </c>
      <c r="CT11" s="65">
        <f>IF(CS6="-",NA(),CS6)</f>
        <v>79.069999999999993</v>
      </c>
      <c r="CU11" s="65">
        <f>IF(CT6="-",NA(),CT6)</f>
        <v>79.2</v>
      </c>
      <c r="CV11" s="65">
        <f>IF(CU6="-",NA(),CU6)</f>
        <v>74.39</v>
      </c>
      <c r="CW11" s="65">
        <f>IF(CV6="-",NA(),CV6)</f>
        <v>77.66</v>
      </c>
      <c r="CX11" s="65">
        <f>IF(CW6="-",NA(),CW6)</f>
        <v>77.63</v>
      </c>
      <c r="DD11" s="64" t="s">
        <v>23</v>
      </c>
      <c r="DE11" s="65">
        <f>IF(DD6="-",NA(),DD6)</f>
        <v>56.73</v>
      </c>
      <c r="DF11" s="65">
        <f>IF(DE6="-",NA(),DE6)</f>
        <v>54.96</v>
      </c>
      <c r="DG11" s="65">
        <f>IF(DF6="-",NA(),DF6)</f>
        <v>50.49</v>
      </c>
      <c r="DH11" s="65">
        <f>IF(DG6="-",NA(),DG6)</f>
        <v>51.73</v>
      </c>
      <c r="DI11" s="65">
        <f>IF(DH6="-",NA(),DH6)</f>
        <v>53.07</v>
      </c>
      <c r="DO11" s="64" t="s">
        <v>23</v>
      </c>
      <c r="DP11" s="65">
        <f>IF(DO6="-",NA(),DO6)</f>
        <v>0</v>
      </c>
      <c r="DQ11" s="65">
        <f>IF(DP6="-",NA(),DP6)</f>
        <v>0</v>
      </c>
      <c r="DR11" s="65">
        <f>IF(DQ6="-",NA(),DQ6)</f>
        <v>0</v>
      </c>
      <c r="DS11" s="65">
        <f>IF(DR6="-",NA(),DR6)</f>
        <v>0</v>
      </c>
      <c r="DT11" s="65">
        <f>IF(DS6="-",NA(),DS6)</f>
        <v>25.69</v>
      </c>
      <c r="DZ11" s="64" t="s">
        <v>23</v>
      </c>
      <c r="EA11" s="65">
        <f>IF(DZ6="-",NA(),DZ6)</f>
        <v>0</v>
      </c>
      <c r="EB11" s="65">
        <f>IF(EA6="-",NA(),EA6)</f>
        <v>0</v>
      </c>
      <c r="EC11" s="65">
        <f>IF(EB6="-",NA(),EB6)</f>
        <v>0</v>
      </c>
      <c r="ED11" s="65">
        <f>IF(EC6="-",NA(),EC6)</f>
        <v>0</v>
      </c>
      <c r="EE11" s="65">
        <f>IF(ED6="-",NA(),ED6)</f>
        <v>0</v>
      </c>
    </row>
    <row r="12" spans="1:140" x14ac:dyDescent="0.2">
      <c r="T12" s="64" t="s">
        <v>24</v>
      </c>
      <c r="U12" s="65">
        <f>IF(Y6="-",NA(),Y6)</f>
        <v>109.99</v>
      </c>
      <c r="V12" s="65">
        <f>IF(Z6="-",NA(),Z6)</f>
        <v>109.1</v>
      </c>
      <c r="W12" s="65">
        <f>IF(AA6="-",NA(),AA6)</f>
        <v>108.18</v>
      </c>
      <c r="X12" s="65">
        <f>IF(AB6="-",NA(),AB6)</f>
        <v>114.99</v>
      </c>
      <c r="Y12" s="65">
        <f>IF(AC6="-",NA(),AC6)</f>
        <v>110.04</v>
      </c>
      <c r="AE12" s="64" t="s">
        <v>24</v>
      </c>
      <c r="AF12" s="65">
        <f>IF(AJ6="-",NA(),AJ6)</f>
        <v>83.56</v>
      </c>
      <c r="AG12" s="65">
        <f t="shared" ref="AG12:AJ12" si="10">IF(AK6="-",NA(),AK6)</f>
        <v>82.78</v>
      </c>
      <c r="AH12" s="65">
        <f t="shared" si="10"/>
        <v>79.27</v>
      </c>
      <c r="AI12" s="65">
        <f t="shared" si="10"/>
        <v>75.56</v>
      </c>
      <c r="AJ12" s="65">
        <f t="shared" si="10"/>
        <v>68.38</v>
      </c>
      <c r="AP12" s="64" t="s">
        <v>24</v>
      </c>
      <c r="AQ12" s="65">
        <f>IF(AU6="-",NA(),AU6)</f>
        <v>688.41</v>
      </c>
      <c r="AR12" s="65">
        <f t="shared" ref="AR12:AU12" si="11">IF(AV6="-",NA(),AV6)</f>
        <v>649.91999999999996</v>
      </c>
      <c r="AS12" s="65">
        <f t="shared" si="11"/>
        <v>680.22</v>
      </c>
      <c r="AT12" s="65">
        <f t="shared" si="11"/>
        <v>786.06</v>
      </c>
      <c r="AU12" s="65">
        <f t="shared" si="11"/>
        <v>771.18</v>
      </c>
      <c r="BA12" s="64" t="s">
        <v>24</v>
      </c>
      <c r="BB12" s="65">
        <f>IF(BF6="-",NA(),BF6)</f>
        <v>505.25</v>
      </c>
      <c r="BC12" s="65">
        <f t="shared" ref="BC12:BF12" si="12">IF(BG6="-",NA(),BG6)</f>
        <v>531.53</v>
      </c>
      <c r="BD12" s="65">
        <f t="shared" si="12"/>
        <v>504.73</v>
      </c>
      <c r="BE12" s="65">
        <f t="shared" si="12"/>
        <v>450.91</v>
      </c>
      <c r="BF12" s="65">
        <f t="shared" si="12"/>
        <v>444.01</v>
      </c>
      <c r="BL12" s="64" t="s">
        <v>24</v>
      </c>
      <c r="BM12" s="65">
        <f>IF(BQ6="-",NA(),BQ6)</f>
        <v>93.58</v>
      </c>
      <c r="BN12" s="65">
        <f t="shared" ref="BN12:BQ12" si="13">IF(BR6="-",NA(),BR6)</f>
        <v>93.31</v>
      </c>
      <c r="BO12" s="65">
        <f t="shared" si="13"/>
        <v>92.2</v>
      </c>
      <c r="BP12" s="65">
        <f t="shared" si="13"/>
        <v>103.39</v>
      </c>
      <c r="BQ12" s="65">
        <f t="shared" si="13"/>
        <v>96.49</v>
      </c>
      <c r="BW12" s="64" t="s">
        <v>24</v>
      </c>
      <c r="BX12" s="65">
        <f>IF(CB6="-",NA(),CB6)</f>
        <v>33.79</v>
      </c>
      <c r="BY12" s="65">
        <f t="shared" ref="BY12:CB12" si="14">IF(CC6="-",NA(),CC6)</f>
        <v>33.81</v>
      </c>
      <c r="BZ12" s="65">
        <f t="shared" si="14"/>
        <v>34.33</v>
      </c>
      <c r="CA12" s="65">
        <f t="shared" si="14"/>
        <v>30.96</v>
      </c>
      <c r="CB12" s="65">
        <f t="shared" si="14"/>
        <v>33.229999999999997</v>
      </c>
      <c r="CH12" s="64" t="s">
        <v>24</v>
      </c>
      <c r="CI12" s="65">
        <f>IF(CM6="-",NA(),CM6)</f>
        <v>43.12</v>
      </c>
      <c r="CJ12" s="65">
        <f t="shared" ref="CJ12:CM12" si="15">IF(CN6="-",NA(),CN6)</f>
        <v>43.85</v>
      </c>
      <c r="CK12" s="65">
        <f t="shared" si="15"/>
        <v>44.05</v>
      </c>
      <c r="CL12" s="65">
        <f t="shared" si="15"/>
        <v>45.51</v>
      </c>
      <c r="CM12" s="65">
        <f t="shared" si="15"/>
        <v>44.67</v>
      </c>
      <c r="CS12" s="64" t="s">
        <v>24</v>
      </c>
      <c r="CT12" s="65">
        <f>IF(CX6="-",NA(),CX6)</f>
        <v>61.62</v>
      </c>
      <c r="CU12" s="65">
        <f t="shared" ref="CU12:CX12" si="16">IF(CY6="-",NA(),CY6)</f>
        <v>61.64</v>
      </c>
      <c r="CV12" s="65">
        <f t="shared" si="16"/>
        <v>61.85</v>
      </c>
      <c r="CW12" s="65">
        <f t="shared" si="16"/>
        <v>64.14</v>
      </c>
      <c r="CX12" s="65">
        <f t="shared" si="16"/>
        <v>63.89</v>
      </c>
      <c r="DD12" s="64" t="s">
        <v>24</v>
      </c>
      <c r="DE12" s="65">
        <f>IF(DI6="-",NA(),DI6)</f>
        <v>51.15</v>
      </c>
      <c r="DF12" s="65">
        <f t="shared" ref="DF12:DI12" si="17">IF(DJ6="-",NA(),DJ6)</f>
        <v>52.15</v>
      </c>
      <c r="DG12" s="65">
        <f t="shared" si="17"/>
        <v>52.21</v>
      </c>
      <c r="DH12" s="65">
        <f t="shared" si="17"/>
        <v>54.51</v>
      </c>
      <c r="DI12" s="65">
        <f t="shared" si="17"/>
        <v>55.38</v>
      </c>
      <c r="DO12" s="64" t="s">
        <v>24</v>
      </c>
      <c r="DP12" s="65">
        <f>IF(DT6="-",NA(),DT6)</f>
        <v>20.8</v>
      </c>
      <c r="DQ12" s="65">
        <f t="shared" ref="DQ12:DT12" si="18">IF(DU6="-",NA(),DU6)</f>
        <v>29.43</v>
      </c>
      <c r="DR12" s="65">
        <f t="shared" si="18"/>
        <v>32.03</v>
      </c>
      <c r="DS12" s="65">
        <f t="shared" si="18"/>
        <v>36.58</v>
      </c>
      <c r="DT12" s="65">
        <f t="shared" si="18"/>
        <v>40.880000000000003</v>
      </c>
      <c r="DZ12" s="64" t="s">
        <v>24</v>
      </c>
      <c r="EA12" s="65">
        <f>IF(EE6="-",NA(),EE6)</f>
        <v>0.11</v>
      </c>
      <c r="EB12" s="65">
        <f t="shared" ref="EB12:EE12" si="19">IF(EF6="-",NA(),EF6)</f>
        <v>0.11</v>
      </c>
      <c r="EC12" s="65">
        <f t="shared" si="19"/>
        <v>0.11</v>
      </c>
      <c r="ED12" s="65">
        <f t="shared" si="19"/>
        <v>0.36</v>
      </c>
      <c r="EE12" s="65">
        <f t="shared" si="19"/>
        <v>0.12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