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ishikayo\Desktop\"/>
    </mc:Choice>
  </mc:AlternateContent>
  <workbookProtection workbookAlgorithmName="SHA-512" workbookHashValue="Gb6aIvQZXrXMLmBJ5r0eawVcTtSRO/7j6Jhd4J5P5TFq05tH7zBF/GBLqBOiPE62fy5RQmm3RyT6xyX4qZnVHA==" workbookSaltValue="mmpuv1RtfjdFdot0yem5YQ==" workbookSpinCount="100000" lockStructure="1"/>
  <bookViews>
    <workbookView xWindow="0" yWindow="0" windowWidth="19515" windowHeight="8220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BX54" i="4"/>
  <c r="HM78" i="4"/>
  <c r="FL54" i="4"/>
  <c r="FL32" i="4"/>
  <c r="BX32" i="4"/>
  <c r="CS78" i="4"/>
  <c r="MN54" i="4"/>
  <c r="MN32" i="4"/>
  <c r="C11" i="5"/>
  <c r="D11" i="5"/>
  <c r="E11" i="5"/>
  <c r="B11" i="5"/>
  <c r="FH78" i="4" l="1"/>
  <c r="DS54" i="4"/>
  <c r="DS32" i="4"/>
  <c r="KU32" i="4"/>
  <c r="AN78" i="4"/>
  <c r="AE54" i="4"/>
  <c r="AE32" i="4"/>
  <c r="KC78" i="4"/>
  <c r="HG54" i="4"/>
  <c r="HG32" i="4"/>
  <c r="KU54" i="4"/>
  <c r="JJ78" i="4"/>
  <c r="GR54" i="4"/>
  <c r="GR32" i="4"/>
  <c r="P32" i="4"/>
  <c r="EO78" i="4"/>
  <c r="DD54" i="4"/>
  <c r="DD32" i="4"/>
  <c r="U78" i="4"/>
  <c r="P54" i="4"/>
  <c r="KF54" i="4"/>
  <c r="KF32" i="4"/>
  <c r="LY54" i="4"/>
  <c r="LY32" i="4"/>
  <c r="GT78" i="4"/>
  <c r="EW32" i="4"/>
  <c r="LO78" i="4"/>
  <c r="IK54" i="4"/>
  <c r="IK32" i="4"/>
  <c r="EW54" i="4"/>
  <c r="BZ78" i="4"/>
  <c r="BI54" i="4"/>
  <c r="BI32" i="4"/>
  <c r="BG78" i="4"/>
  <c r="AT54" i="4"/>
  <c r="AT32" i="4"/>
  <c r="LJ54" i="4"/>
  <c r="LJ32" i="4"/>
  <c r="HV54" i="4"/>
  <c r="HV32" i="4"/>
  <c r="GA78" i="4"/>
  <c r="EH54" i="4"/>
  <c r="EH32" i="4"/>
  <c r="KV78" i="4"/>
</calcChain>
</file>

<file path=xl/sharedStrings.xml><?xml version="1.0" encoding="utf-8"?>
<sst xmlns="http://schemas.openxmlformats.org/spreadsheetml/2006/main" count="326" uniqueCount="193">
  <si>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</si>
  <si>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</si>
  <si>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</si>
  <si>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</si>
  <si>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</si>
  <si>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</si>
  <si>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</si>
  <si>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</si>
  <si>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</si>
  <si>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</si>
  <si>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</si>
  <si>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</si>
  <si>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</si>
  <si>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</si>
  <si>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</si>
  <si>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</si>
  <si>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</si>
  <si>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</si>
  <si>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</si>
  <si>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</si>
  <si>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</si>
  <si>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</si>
  <si>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</si>
  <si>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</si>
  <si>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</si>
  <si>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</si>
  <si>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</si>
  <si>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</si>
  <si>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</si>
  <si>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</si>
  <si>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</si>
  <si>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</si>
  <si>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</si>
  <si>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</si>
  <si>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</si>
  <si>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</si>
  <si>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</si>
  <si>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</si>
  <si>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</si>
  <si>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</si>
  <si>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</si>
  <si>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</si>
  <si>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</si>
  <si>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</si>
  <si>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</si>
  <si>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</si>
  <si>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</si>
  <si>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</si>
  <si>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</si>
  <si>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</si>
  <si>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</si>
  <si>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</si>
  <si>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</si>
  <si>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</si>
  <si>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</si>
  <si>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</si>
  <si>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</si>
  <si>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</si>
  <si>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</si>
  <si>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</si>
  <si>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</si>
  <si>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</si>
  <si>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</si>
  <si>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</si>
  <si>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</si>
  <si>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</si>
  <si>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</si>
  <si>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</si>
  <si>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</si>
  <si>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</si>
  <si>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</si>
  <si>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</si>
  <si>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</si>
  <si>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</si>
  <si>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</si>
  <si>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</si>
  <si>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</si>
  <si>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</si>
  <si>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</si>
  <si>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</si>
  <si>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</si>
  <si>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</si>
  <si>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</si>
  <si>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</si>
  <si>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</si>
  <si>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</si>
  <si>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</si>
  <si>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</si>
  <si>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</si>
  <si>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</si>
  <si>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</si>
  <si>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</si>
  <si>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</si>
  <si>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</si>
  <si>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</si>
  <si>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</si>
  <si>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</si>
  <si>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</si>
  <si>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</si>
  <si>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</si>
  <si>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</si>
  <si>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</si>
  <si>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</si>
  <si>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</si>
  <si>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</si>
  <si>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</si>
  <si>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</si>
  <si>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</si>
  <si>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</si>
  <si>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</si>
  <si>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</si>
  <si>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</si>
  <si>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</si>
  <si>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</si>
  <si>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</si>
  <si>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</si>
  <si>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</si>
  <si>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</si>
  <si>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</si>
  <si>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</si>
  <si>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</si>
  <si>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</si>
  <si>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</si>
  <si>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</si>
  <si>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</si>
  <si>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</si>
  <si>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</si>
  <si>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</si>
  <si>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</si>
  <si>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</si>
  <si>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</si>
  <si>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</si>
  <si>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</si>
  <si>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</si>
  <si>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</si>
  <si>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</si>
  <si>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</si>
  <si>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</si>
  <si>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</si>
  <si>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</si>
  <si>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</si>
  <si>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</si>
  <si>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</si>
  <si>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</si>
  <si>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</si>
  <si>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</si>
  <si>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</si>
  <si>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</si>
  <si>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</si>
  <si>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</si>
  <si>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</si>
  <si>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</si>
  <si>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</si>
  <si>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</si>
  <si>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</si>
  <si>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</si>
  <si>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</si>
  <si>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</si>
  <si>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</si>
  <si>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</si>
  <si>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</si>
  <si>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</si>
  <si>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</si>
  <si>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</si>
  <si>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</si>
  <si>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</si>
  <si>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</si>
  <si>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</si>
  <si>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</si>
  <si>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</si>
  <si>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大阪府</t>
  </si>
  <si>
    <t>地方独立行政法人大阪府立病院機構</t>
  </si>
  <si>
    <t>大阪急性期・総合医療センター</t>
  </si>
  <si>
    <t>地方独立行政法人</t>
  </si>
  <si>
    <t>病院事業</t>
  </si>
  <si>
    <t>一般病院</t>
  </si>
  <si>
    <t>500床以上</t>
  </si>
  <si>
    <t>非設置</t>
  </si>
  <si>
    <t>直営</t>
  </si>
  <si>
    <t>対象</t>
  </si>
  <si>
    <t>透 I 未 訓 ガ</t>
  </si>
  <si>
    <t>救 臨 が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</si>
  <si>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</si>
  <si>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</si>
  <si>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</si>
  <si>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</si>
  <si>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</si>
  <si>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</si>
  <si>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</si>
  <si>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高度な急性期医療のセンター機能、他の医療機関では対応困難な合併症医療の受入機能、基幹災害医療センター、高度救命救急センター、大阪府難病診療連携拠点病院、エイズ治療拠点病院、地域がん診療連携拠点病院、地域医療支援病院、臨床研修指定病院、労災保険指定医療機関、地域周産期母子医療センター、障がい者医療・リハビリテーションセンター、日本臓器移植ネットワーク特定移植検査センター、肝炎専門医療機関、がんゲノム医療連携病院</t>
    <phoneticPr fontId="5"/>
  </si>
  <si>
    <t>①経常収支比率：主に新型コロナウイルス感染症（以下「新型コロナ」）関連の補助金等収益の増加により経常収支比率が前年度より11.4ポイント増加した。
②医業収支比率：新型コロナの影響により患者数が減少し、入院及び外来収益が低減したため、医業収支比率が前年度から6.8ポイント低下した。
③累積欠損金比率：新型コロナ関連の補助金収益の増加により営業収益が改善され、当期未処理損失が０となった。
④病床利用率：新型コロナ対応のため、病棟の閉鎖や三次救急・二次救急の停止等により病床利用率が前年度より14.9ポイント低下した。
⑤入院患者1人1日当たり収益：新型コロナの影響により、軽度の患者数が低減し、重度の患者の割合が増加したことより単価が増加した。
⑥外来患者1人1日あたり収益：⑤と同様。
⑦職員給与費対医業収益比率：入院及び外来収益が低減したたものの、主に新型コロナ関連の補助金等収益の増加により、前年度より3.7ポイント低下した。
⑧材料費対医業収益比率：⑦と同理由により、前年度より5.9ポイント低下した。</t>
    <rPh sb="1" eb="5">
      <t>ケイジョウシュウシ</t>
    </rPh>
    <rPh sb="5" eb="7">
      <t>ヒリツ</t>
    </rPh>
    <rPh sb="8" eb="9">
      <t>オモ</t>
    </rPh>
    <rPh sb="10" eb="12">
      <t>シンガタ</t>
    </rPh>
    <rPh sb="23" eb="25">
      <t>イカ</t>
    </rPh>
    <rPh sb="26" eb="28">
      <t>シンガタ</t>
    </rPh>
    <rPh sb="33" eb="35">
      <t>カンレン</t>
    </rPh>
    <rPh sb="36" eb="39">
      <t>ホジョキン</t>
    </rPh>
    <rPh sb="39" eb="40">
      <t>ナド</t>
    </rPh>
    <rPh sb="40" eb="42">
      <t>シュウエキ</t>
    </rPh>
    <rPh sb="43" eb="45">
      <t>ゾウカ</t>
    </rPh>
    <rPh sb="48" eb="54">
      <t>ケイジョウシュウシヒリツ</t>
    </rPh>
    <rPh sb="55" eb="57">
      <t>ゼンネン</t>
    </rPh>
    <rPh sb="57" eb="58">
      <t>ド</t>
    </rPh>
    <rPh sb="68" eb="70">
      <t>ゾウカ</t>
    </rPh>
    <rPh sb="79" eb="81">
      <t>ヒリツ</t>
    </rPh>
    <rPh sb="82" eb="84">
      <t>シンガタ</t>
    </rPh>
    <rPh sb="88" eb="90">
      <t>エイキョウ</t>
    </rPh>
    <rPh sb="93" eb="96">
      <t>カンジャスウ</t>
    </rPh>
    <rPh sb="97" eb="99">
      <t>ゲンショウ</t>
    </rPh>
    <rPh sb="101" eb="103">
      <t>ニュウイン</t>
    </rPh>
    <rPh sb="103" eb="104">
      <t>オヨ</t>
    </rPh>
    <rPh sb="105" eb="107">
      <t>ガイライ</t>
    </rPh>
    <rPh sb="110" eb="112">
      <t>テイゲン</t>
    </rPh>
    <rPh sb="124" eb="127">
      <t>ゼンネンド</t>
    </rPh>
    <rPh sb="136" eb="138">
      <t>テイカ</t>
    </rPh>
    <rPh sb="143" eb="148">
      <t>ルイセキケッソンキン</t>
    </rPh>
    <rPh sb="148" eb="150">
      <t>ヒリツ</t>
    </rPh>
    <rPh sb="151" eb="153">
      <t>シンガタ</t>
    </rPh>
    <rPh sb="159" eb="161">
      <t>カンレン</t>
    </rPh>
    <rPh sb="162" eb="165">
      <t>ホジョキン</t>
    </rPh>
    <rPh sb="165" eb="167">
      <t>シュウエキ</t>
    </rPh>
    <rPh sb="168" eb="170">
      <t>ゾウカ</t>
    </rPh>
    <rPh sb="173" eb="177">
      <t>エイギョウシュウエキ</t>
    </rPh>
    <rPh sb="178" eb="180">
      <t>カイゼン</t>
    </rPh>
    <rPh sb="183" eb="188">
      <t>トウキミショリ</t>
    </rPh>
    <rPh sb="188" eb="190">
      <t>ソンシツ</t>
    </rPh>
    <rPh sb="199" eb="204">
      <t>ビョウショウリヨウリツ</t>
    </rPh>
    <rPh sb="205" eb="207">
      <t>シンガタ</t>
    </rPh>
    <rPh sb="207" eb="210">
      <t>カンセンショウ</t>
    </rPh>
    <rPh sb="210" eb="212">
      <t>タイオウ</t>
    </rPh>
    <rPh sb="216" eb="218">
      <t>ビョウトウ</t>
    </rPh>
    <rPh sb="219" eb="221">
      <t>ヘイサ</t>
    </rPh>
    <rPh sb="222" eb="226">
      <t>サンジキュウキュウ</t>
    </rPh>
    <rPh sb="227" eb="229">
      <t>ニジ</t>
    </rPh>
    <rPh sb="229" eb="231">
      <t>キュウキュウ</t>
    </rPh>
    <rPh sb="232" eb="234">
      <t>テイシ</t>
    </rPh>
    <rPh sb="234" eb="235">
      <t>ナド</t>
    </rPh>
    <rPh sb="238" eb="243">
      <t>ビョウショウリヨウリツ</t>
    </rPh>
    <rPh sb="243" eb="244">
      <t>ド</t>
    </rPh>
    <rPh sb="245" eb="247">
      <t>ゼンネン</t>
    </rPh>
    <rPh sb="254" eb="256">
      <t>テイカ</t>
    </rPh>
    <rPh sb="269" eb="270">
      <t>ニン</t>
    </rPh>
    <rPh sb="271" eb="272">
      <t>ニチ</t>
    </rPh>
    <rPh sb="272" eb="273">
      <t>ア</t>
    </rPh>
    <rPh sb="281" eb="283">
      <t>エイキョウ</t>
    </rPh>
    <rPh sb="287" eb="289">
      <t>ケイド</t>
    </rPh>
    <rPh sb="290" eb="292">
      <t>カンジャ</t>
    </rPh>
    <rPh sb="292" eb="293">
      <t>スウ</t>
    </rPh>
    <rPh sb="294" eb="296">
      <t>テイゲン</t>
    </rPh>
    <rPh sb="298" eb="300">
      <t>ジュウド</t>
    </rPh>
    <rPh sb="301" eb="303">
      <t>カンジャ</t>
    </rPh>
    <rPh sb="304" eb="306">
      <t>ワリアイ</t>
    </rPh>
    <rPh sb="307" eb="309">
      <t>ゾウカ</t>
    </rPh>
    <rPh sb="315" eb="317">
      <t>タンカ</t>
    </rPh>
    <rPh sb="318" eb="320">
      <t>ゾウカ</t>
    </rPh>
    <rPh sb="324" eb="326">
      <t>シュウエキ</t>
    </rPh>
    <rPh sb="333" eb="334">
      <t>ニン</t>
    </rPh>
    <rPh sb="335" eb="336">
      <t>ニチ</t>
    </rPh>
    <rPh sb="341" eb="343">
      <t>ドウヨウ</t>
    </rPh>
    <rPh sb="345" eb="347">
      <t>シュウエキ</t>
    </rPh>
    <rPh sb="349" eb="353">
      <t>ショクインキュウヨ</t>
    </rPh>
    <rPh sb="353" eb="354">
      <t>ヒ</t>
    </rPh>
    <rPh sb="354" eb="355">
      <t>タイ</t>
    </rPh>
    <rPh sb="355" eb="359">
      <t>イギョウシュウエキ</t>
    </rPh>
    <rPh sb="359" eb="361">
      <t>ヒリツ</t>
    </rPh>
    <rPh sb="402" eb="403">
      <t>ド</t>
    </rPh>
    <rPh sb="412" eb="414">
      <t>テイカ</t>
    </rPh>
    <rPh sb="432" eb="435">
      <t>ドウリユウ</t>
    </rPh>
    <rPh sb="441" eb="442">
      <t>ド</t>
    </rPh>
    <rPh sb="451" eb="453">
      <t>テイカ</t>
    </rPh>
    <phoneticPr fontId="5"/>
  </si>
  <si>
    <t>①有形固定資産減価償却率：減価償却累計額の増加額は前年度より大きくなったが、建物の資産額の増加額がそれ以上に大きかったため、有形固定資産としての償却率は、前年度と同程度の2.9ポイント増加となった。
②器械備品減価償却率：資産の増加額は前年度と同程度であったが、減価償却累計額の増加額は前年度より大きいため、償却率は前年度の2.1ポイントより大きい4.8ポイントの増加となった。
③1床あたり有形固定資産：大型医療機器の導入等、有形固定資産の取得金額が前年度より大きく増加したため、1床当たりの有形固定資産金額が増加した。</t>
    <rPh sb="1" eb="7">
      <t>ユウケイコテイシサン</t>
    </rPh>
    <rPh sb="7" eb="12">
      <t>ゲンカショウキャクリツ</t>
    </rPh>
    <rPh sb="23" eb="24">
      <t>ガク</t>
    </rPh>
    <rPh sb="25" eb="28">
      <t>ゼンネンド</t>
    </rPh>
    <rPh sb="30" eb="31">
      <t>オオ</t>
    </rPh>
    <rPh sb="38" eb="40">
      <t>タテモノ</t>
    </rPh>
    <rPh sb="41" eb="44">
      <t>シサンガク</t>
    </rPh>
    <rPh sb="45" eb="47">
      <t>ゾウカ</t>
    </rPh>
    <rPh sb="47" eb="48">
      <t>ガク</t>
    </rPh>
    <rPh sb="51" eb="53">
      <t>イジョウ</t>
    </rPh>
    <rPh sb="54" eb="55">
      <t>オオ</t>
    </rPh>
    <rPh sb="62" eb="68">
      <t>ユウケイコテイシサン</t>
    </rPh>
    <rPh sb="72" eb="75">
      <t>ショウキャクリツ</t>
    </rPh>
    <rPh sb="77" eb="80">
      <t>ゼンネンド</t>
    </rPh>
    <rPh sb="81" eb="84">
      <t>ドウテイド</t>
    </rPh>
    <rPh sb="92" eb="94">
      <t>ゾウカ</t>
    </rPh>
    <rPh sb="105" eb="110">
      <t>ゲンカショウキャクリツ</t>
    </rPh>
    <rPh sb="111" eb="113">
      <t>シサン</t>
    </rPh>
    <rPh sb="114" eb="117">
      <t>ゾウカガク</t>
    </rPh>
    <rPh sb="118" eb="121">
      <t>ゼンネンド</t>
    </rPh>
    <rPh sb="139" eb="141">
      <t>ゾウカ</t>
    </rPh>
    <rPh sb="141" eb="142">
      <t>ガク</t>
    </rPh>
    <rPh sb="143" eb="146">
      <t>ゼンネンド</t>
    </rPh>
    <rPh sb="148" eb="149">
      <t>オオ</t>
    </rPh>
    <rPh sb="154" eb="157">
      <t>ショウキャクリツ</t>
    </rPh>
    <rPh sb="158" eb="161">
      <t>ゼンネンド</t>
    </rPh>
    <rPh sb="171" eb="172">
      <t>オオ</t>
    </rPh>
    <rPh sb="192" eb="193">
      <t>ショウ</t>
    </rPh>
    <rPh sb="196" eb="202">
      <t>ユウケイコテイシサン</t>
    </rPh>
    <rPh sb="223" eb="225">
      <t>キンガク</t>
    </rPh>
    <rPh sb="256" eb="258">
      <t>ゾウカ</t>
    </rPh>
    <phoneticPr fontId="5"/>
  </si>
  <si>
    <t>　経常収支比率、入院・外来単価等は改善されたように見えるが、これは新型コロナ関連の補助金収益の影響によるものであり、患者数、医業収支比率及び病床利用率は低下している。新型コロナの影響がいつまで続くか不透明であるが、患者数の確保及び費用の節減に取り組み、収益性の向上に努めていくことが重要である。また、引き続き、健全かつ効率的な経営に取組みながら、施設ならびに施設機器の効率的な投資を行っていく。</t>
    <rPh sb="1" eb="5">
      <t>ケイジョウシュウシ</t>
    </rPh>
    <rPh sb="5" eb="7">
      <t>ヒリツ</t>
    </rPh>
    <rPh sb="8" eb="10">
      <t>ニュウイン</t>
    </rPh>
    <rPh sb="11" eb="13">
      <t>ガイライ</t>
    </rPh>
    <rPh sb="13" eb="15">
      <t>タンカ</t>
    </rPh>
    <rPh sb="15" eb="16">
      <t>ナド</t>
    </rPh>
    <rPh sb="17" eb="19">
      <t>カイゼン</t>
    </rPh>
    <rPh sb="25" eb="26">
      <t>ミ</t>
    </rPh>
    <rPh sb="33" eb="35">
      <t>シンガタ</t>
    </rPh>
    <rPh sb="38" eb="40">
      <t>カンレン</t>
    </rPh>
    <rPh sb="41" eb="44">
      <t>ホジョキン</t>
    </rPh>
    <rPh sb="44" eb="46">
      <t>シュウエキ</t>
    </rPh>
    <rPh sb="47" eb="49">
      <t>エイキョウ</t>
    </rPh>
    <rPh sb="58" eb="61">
      <t>カンジャスウ</t>
    </rPh>
    <rPh sb="62" eb="64">
      <t>イギョウ</t>
    </rPh>
    <rPh sb="64" eb="66">
      <t>シュウシ</t>
    </rPh>
    <rPh sb="66" eb="68">
      <t>ヒリツ</t>
    </rPh>
    <rPh sb="68" eb="69">
      <t>オヨ</t>
    </rPh>
    <rPh sb="70" eb="75">
      <t>ビョウショウリヨウリツ</t>
    </rPh>
    <rPh sb="76" eb="78">
      <t>テイカ</t>
    </rPh>
    <rPh sb="83" eb="85">
      <t>シンガタ</t>
    </rPh>
    <rPh sb="89" eb="91">
      <t>エイキョウ</t>
    </rPh>
    <rPh sb="96" eb="97">
      <t>ツヅ</t>
    </rPh>
    <rPh sb="99" eb="102">
      <t>フトウメイ</t>
    </rPh>
    <rPh sb="107" eb="110">
      <t>カンジャスウ</t>
    </rPh>
    <rPh sb="111" eb="113">
      <t>カクホ</t>
    </rPh>
    <rPh sb="113" eb="114">
      <t>オヨ</t>
    </rPh>
    <rPh sb="115" eb="117">
      <t>ヒヨウ</t>
    </rPh>
    <rPh sb="118" eb="120">
      <t>セツゲン</t>
    </rPh>
    <rPh sb="121" eb="122">
      <t>ト</t>
    </rPh>
    <rPh sb="123" eb="124">
      <t>ク</t>
    </rPh>
    <rPh sb="126" eb="128">
      <t>シュウエキ</t>
    </rPh>
    <rPh sb="128" eb="129">
      <t>セイ</t>
    </rPh>
    <rPh sb="130" eb="132">
      <t>コウジョウ</t>
    </rPh>
    <rPh sb="133" eb="134">
      <t>ツト</t>
    </rPh>
    <rPh sb="141" eb="143">
      <t>ジュウヨウ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</si>
</sst>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>
      <alignment horizontal="left" vertical="center" wrapText="1" shrinkToFit="1"/>
    </xf>
    <xf numFmtId="0" fontId="13" fillId="0" borderId="6" xfId="0" applyFont="1" applyBorder="1" applyAlignment="1">
      <alignment horizontal="left" vertical="center" wrapText="1" shrinkToFit="1"/>
    </xf>
    <xf numFmtId="0" fontId="13" fillId="0" borderId="7" xfId="0" applyFont="1" applyBorder="1" applyAlignment="1">
      <alignment horizontal="left" vertical="center" wrapText="1" shrinkToFit="1"/>
    </xf>
    <xf numFmtId="0" fontId="13" fillId="0" borderId="8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colors>
    <mruColors>
      <color rgb="FFCC00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90.8</c:v>
                </c:pt>
                <c:pt idx="2">
                  <c:v>83</c:v>
                </c:pt>
                <c:pt idx="3">
                  <c:v>86.4</c:v>
                </c:pt>
                <c:pt idx="4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B-4BD3-9683-08DA01ED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79.900000000000006</c:v>
                </c:pt>
                <c:pt idx="2">
                  <c:v>80.2</c:v>
                </c:pt>
                <c:pt idx="3">
                  <c:v>79.8</c:v>
                </c:pt>
                <c:pt idx="4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B-4BD3-9683-08DA01ED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22262</c:v>
                </c:pt>
                <c:pt idx="1">
                  <c:v>22105</c:v>
                </c:pt>
                <c:pt idx="2">
                  <c:v>23350</c:v>
                </c:pt>
                <c:pt idx="3">
                  <c:v>23879</c:v>
                </c:pt>
                <c:pt idx="4">
                  <c:v>26149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4-4268-B734-BEA64AA88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17680</c:v>
                </c:pt>
                <c:pt idx="1">
                  <c:v>18393</c:v>
                </c:pt>
                <c:pt idx="2">
                  <c:v>19207</c:v>
                </c:pt>
                <c:pt idx="3">
                  <c:v>20687</c:v>
                </c:pt>
                <c:pt idx="4">
                  <c:v>22637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4-4268-B734-BEA64AA88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74480</c:v>
                </c:pt>
                <c:pt idx="1">
                  <c:v>77576</c:v>
                </c:pt>
                <c:pt idx="2">
                  <c:v>78843</c:v>
                </c:pt>
                <c:pt idx="3">
                  <c:v>79821</c:v>
                </c:pt>
                <c:pt idx="4">
                  <c:v>90082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2-4BEC-ABB8-6E0A409A0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64765</c:v>
                </c:pt>
                <c:pt idx="1">
                  <c:v>66228</c:v>
                </c:pt>
                <c:pt idx="2">
                  <c:v>68751</c:v>
                </c:pt>
                <c:pt idx="3">
                  <c:v>70630</c:v>
                </c:pt>
                <c:pt idx="4">
                  <c:v>75766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2-4BEC-ABB8-6E0A409A0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2.5</c:v>
                </c:pt>
                <c:pt idx="2">
                  <c:v>3.9</c:v>
                </c:pt>
                <c:pt idx="3">
                  <c:v>1.9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D-47B5-B8D6-3B7036FF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34.9</c:v>
                </c:pt>
                <c:pt idx="2">
                  <c:v>32.6</c:v>
                </c:pt>
                <c:pt idx="3">
                  <c:v>27</c:v>
                </c:pt>
                <c:pt idx="4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D-47B5-B8D6-3B7036FF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95</c:v>
                </c:pt>
                <c:pt idx="2">
                  <c:v>95.7</c:v>
                </c:pt>
                <c:pt idx="3">
                  <c:v>97</c:v>
                </c:pt>
                <c:pt idx="4">
                  <c:v>90.2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D-4AD1-BD93-F4DAF6E4E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94</c:v>
                </c:pt>
                <c:pt idx="2">
                  <c:v>94.1</c:v>
                </c:pt>
                <c:pt idx="3">
                  <c:v>93.7</c:v>
                </c:pt>
                <c:pt idx="4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D-4AD1-BD93-F4DAF6E4E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97.7</c:v>
                </c:pt>
                <c:pt idx="2">
                  <c:v>98</c:v>
                </c:pt>
                <c:pt idx="3">
                  <c:v>98.5</c:v>
                </c:pt>
                <c:pt idx="4">
                  <c:v>109.9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E-4802-B90C-654EDFE1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100.1</c:v>
                </c:pt>
                <c:pt idx="2">
                  <c:v>100</c:v>
                </c:pt>
                <c:pt idx="3">
                  <c:v>99.2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E-4802-B90C-654EDFE1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53.2</c:v>
                </c:pt>
                <c:pt idx="2">
                  <c:v>51</c:v>
                </c:pt>
                <c:pt idx="3">
                  <c:v>54</c:v>
                </c:pt>
                <c:pt idx="4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7-49A5-AB15-5D6B647F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52</c:v>
                </c:pt>
                <c:pt idx="2">
                  <c:v>52.5</c:v>
                </c:pt>
                <c:pt idx="3">
                  <c:v>52.5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7-49A5-AB15-5D6B647F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62</c:v>
                </c:pt>
                <c:pt idx="2">
                  <c:v>63.7</c:v>
                </c:pt>
                <c:pt idx="3">
                  <c:v>65.8</c:v>
                </c:pt>
                <c:pt idx="4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0-4697-A256-B1D77EEC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66</c:v>
                </c:pt>
                <c:pt idx="2">
                  <c:v>67.099999999999994</c:v>
                </c:pt>
                <c:pt idx="3">
                  <c:v>67.900000000000006</c:v>
                </c:pt>
                <c:pt idx="4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0-4697-A256-B1D77EEC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42402470</c:v>
                </c:pt>
                <c:pt idx="1">
                  <c:v>48919668</c:v>
                </c:pt>
                <c:pt idx="2">
                  <c:v>46175806</c:v>
                </c:pt>
                <c:pt idx="3">
                  <c:v>47552943</c:v>
                </c:pt>
                <c:pt idx="4">
                  <c:v>50035421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4-4DE6-9271-10D504342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51669762</c:v>
                </c:pt>
                <c:pt idx="1">
                  <c:v>53351028</c:v>
                </c:pt>
                <c:pt idx="2">
                  <c:v>55620962</c:v>
                </c:pt>
                <c:pt idx="3">
                  <c:v>57155394</c:v>
                </c:pt>
                <c:pt idx="4">
                  <c:v>58042153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4-4DE6-9271-10D504342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29</c:v>
                </c:pt>
                <c:pt idx="1">
                  <c:v>30</c:v>
                </c:pt>
                <c:pt idx="2">
                  <c:v>30.1</c:v>
                </c:pt>
                <c:pt idx="3">
                  <c:v>30.3</c:v>
                </c:pt>
                <c:pt idx="4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6-4142-99BE-390C301E6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27.8</c:v>
                </c:pt>
                <c:pt idx="2">
                  <c:v>28.1</c:v>
                </c:pt>
                <c:pt idx="3">
                  <c:v>29.2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6-4142-99BE-390C301E6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44</c:v>
                </c:pt>
                <c:pt idx="1">
                  <c:v>46.3</c:v>
                </c:pt>
                <c:pt idx="2">
                  <c:v>45.8</c:v>
                </c:pt>
                <c:pt idx="3">
                  <c:v>44.4</c:v>
                </c:pt>
                <c:pt idx="4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0-46C3-B0F4-6007DCE0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48.7</c:v>
                </c:pt>
                <c:pt idx="2">
                  <c:v>48.3</c:v>
                </c:pt>
                <c:pt idx="3">
                  <c:v>47.7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0-46C3-B0F4-6007DCE0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ID8" zoomScale="85" zoomScaleNormal="85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大阪府地方独立行政法人大阪府立病院機構　大阪急性期・総合医療センター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地方独立行政法人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500床以上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831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データ!AA6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35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透 I 未 訓 ガ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が 災 地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>
        <f>データ!AC6</f>
        <v>34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865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 t="str">
        <f>データ!U6</f>
        <v>-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89064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非該当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７：１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831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データ!AG6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831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74</v>
      </c>
      <c r="NK18" s="125"/>
      <c r="NL18" s="125"/>
      <c r="NM18" s="120" t="s">
        <v>40</v>
      </c>
      <c r="NN18" s="121"/>
      <c r="NO18" s="124" t="s">
        <v>63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 t="s">
        <v>43</v>
      </c>
      <c r="NK20" s="103"/>
      <c r="NL20" s="103"/>
      <c r="NM20" s="103"/>
      <c r="NN20" s="103"/>
      <c r="NO20" s="103"/>
      <c r="NP20" s="103"/>
      <c r="NQ20" s="103"/>
      <c r="NR20" s="103"/>
      <c r="NS20" s="103"/>
      <c r="NT20" s="103"/>
      <c r="NU20" s="103"/>
      <c r="NV20" s="103"/>
      <c r="NW20" s="103"/>
      <c r="NX20" s="103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4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4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189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5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6"/>
      <c r="NX23" s="107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5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6"/>
      <c r="NX24" s="107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5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6"/>
      <c r="NX25" s="107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5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6"/>
      <c r="NX26" s="107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5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6"/>
      <c r="NX27" s="107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5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6"/>
      <c r="NX28" s="107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5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6"/>
      <c r="NX29" s="107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5"/>
      <c r="NK30" s="106"/>
      <c r="NL30" s="106"/>
      <c r="NM30" s="106"/>
      <c r="NN30" s="106"/>
      <c r="NO30" s="106"/>
      <c r="NP30" s="106"/>
      <c r="NQ30" s="106"/>
      <c r="NR30" s="106"/>
      <c r="NS30" s="106"/>
      <c r="NT30" s="106"/>
      <c r="NU30" s="106"/>
      <c r="NV30" s="106"/>
      <c r="NW30" s="106"/>
      <c r="NX30" s="107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5"/>
      <c r="NK31" s="106"/>
      <c r="NL31" s="106"/>
      <c r="NM31" s="106"/>
      <c r="NN31" s="106"/>
      <c r="NO31" s="106"/>
      <c r="NP31" s="106"/>
      <c r="NQ31" s="106"/>
      <c r="NR31" s="106"/>
      <c r="NS31" s="106"/>
      <c r="NT31" s="106"/>
      <c r="NU31" s="106"/>
      <c r="NV31" s="106"/>
      <c r="NW31" s="106"/>
      <c r="NX31" s="107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0" t="str">
        <f>データ!$B$11</f>
        <v>H28</v>
      </c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  <c r="AE32" s="100" t="str">
        <f>データ!$C$11</f>
        <v>H29</v>
      </c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2"/>
      <c r="AT32" s="100" t="str">
        <f>データ!$D$11</f>
        <v>H30</v>
      </c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2"/>
      <c r="BI32" s="100" t="str">
        <f>データ!$E$11</f>
        <v>R01</v>
      </c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  <c r="BX32" s="100" t="str">
        <f>データ!$F$11</f>
        <v>R02</v>
      </c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2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0" t="str">
        <f>データ!$B$11</f>
        <v>H28</v>
      </c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2"/>
      <c r="DS32" s="100" t="str">
        <f>データ!$C$11</f>
        <v>H29</v>
      </c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2"/>
      <c r="EH32" s="100" t="str">
        <f>データ!$D$11</f>
        <v>H30</v>
      </c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2"/>
      <c r="EW32" s="100" t="str">
        <f>データ!$E$11</f>
        <v>R01</v>
      </c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2"/>
      <c r="FL32" s="100" t="str">
        <f>データ!$F$11</f>
        <v>R02</v>
      </c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2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0" t="str">
        <f>データ!$B$11</f>
        <v>H28</v>
      </c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2"/>
      <c r="HG32" s="100" t="str">
        <f>データ!$C$11</f>
        <v>H29</v>
      </c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2"/>
      <c r="HV32" s="100" t="str">
        <f>データ!$D$11</f>
        <v>H30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2"/>
      <c r="IK32" s="100" t="str">
        <f>データ!$E$11</f>
        <v>R01</v>
      </c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/>
      <c r="IY32" s="102"/>
      <c r="IZ32" s="100" t="str">
        <f>データ!$F$11</f>
        <v>R02</v>
      </c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101"/>
      <c r="JM32" s="101"/>
      <c r="JN32" s="102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0" t="str">
        <f>データ!$B$11</f>
        <v>H28</v>
      </c>
      <c r="KG32" s="101"/>
      <c r="KH32" s="101"/>
      <c r="KI32" s="101"/>
      <c r="KJ32" s="101"/>
      <c r="KK32" s="101"/>
      <c r="KL32" s="101"/>
      <c r="KM32" s="101"/>
      <c r="KN32" s="101"/>
      <c r="KO32" s="101"/>
      <c r="KP32" s="101"/>
      <c r="KQ32" s="101"/>
      <c r="KR32" s="101"/>
      <c r="KS32" s="101"/>
      <c r="KT32" s="102"/>
      <c r="KU32" s="100" t="str">
        <f>データ!$C$11</f>
        <v>H29</v>
      </c>
      <c r="KV32" s="101"/>
      <c r="KW32" s="101"/>
      <c r="KX32" s="101"/>
      <c r="KY32" s="101"/>
      <c r="KZ32" s="101"/>
      <c r="LA32" s="101"/>
      <c r="LB32" s="101"/>
      <c r="LC32" s="101"/>
      <c r="LD32" s="101"/>
      <c r="LE32" s="101"/>
      <c r="LF32" s="101"/>
      <c r="LG32" s="101"/>
      <c r="LH32" s="101"/>
      <c r="LI32" s="102"/>
      <c r="LJ32" s="100" t="str">
        <f>データ!$D$11</f>
        <v>H30</v>
      </c>
      <c r="LK32" s="101"/>
      <c r="LL32" s="101"/>
      <c r="LM32" s="101"/>
      <c r="LN32" s="101"/>
      <c r="LO32" s="101"/>
      <c r="LP32" s="101"/>
      <c r="LQ32" s="101"/>
      <c r="LR32" s="101"/>
      <c r="LS32" s="101"/>
      <c r="LT32" s="101"/>
      <c r="LU32" s="101"/>
      <c r="LV32" s="101"/>
      <c r="LW32" s="101"/>
      <c r="LX32" s="102"/>
      <c r="LY32" s="100" t="str">
        <f>データ!$E$11</f>
        <v>R01</v>
      </c>
      <c r="LZ32" s="101"/>
      <c r="MA32" s="101"/>
      <c r="MB32" s="101"/>
      <c r="MC32" s="101"/>
      <c r="MD32" s="101"/>
      <c r="ME32" s="101"/>
      <c r="MF32" s="101"/>
      <c r="MG32" s="101"/>
      <c r="MH32" s="101"/>
      <c r="MI32" s="101"/>
      <c r="MJ32" s="101"/>
      <c r="MK32" s="101"/>
      <c r="ML32" s="101"/>
      <c r="MM32" s="102"/>
      <c r="MN32" s="100" t="str">
        <f>データ!$F$11</f>
        <v>R02</v>
      </c>
      <c r="MO32" s="101"/>
      <c r="MP32" s="101"/>
      <c r="MQ32" s="101"/>
      <c r="MR32" s="101"/>
      <c r="MS32" s="101"/>
      <c r="MT32" s="101"/>
      <c r="MU32" s="101"/>
      <c r="MV32" s="101"/>
      <c r="MW32" s="101"/>
      <c r="MX32" s="101"/>
      <c r="MY32" s="101"/>
      <c r="MZ32" s="101"/>
      <c r="NA32" s="101"/>
      <c r="NB32" s="102"/>
      <c r="ND32" s="5"/>
      <c r="NE32" s="5"/>
      <c r="NF32" s="5"/>
      <c r="NG32" s="5"/>
      <c r="NH32" s="27"/>
      <c r="NI32" s="2"/>
      <c r="NJ32" s="105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6"/>
      <c r="NX32" s="107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96" t="s">
        <v>57</v>
      </c>
      <c r="H33" s="96"/>
      <c r="I33" s="96"/>
      <c r="J33" s="96"/>
      <c r="K33" s="96"/>
      <c r="L33" s="96"/>
      <c r="M33" s="96"/>
      <c r="N33" s="96"/>
      <c r="O33" s="96"/>
      <c r="P33" s="85">
        <f>データ!AI7</f>
        <v>101.2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97.7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98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98.5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109.9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96" t="s">
        <v>57</v>
      </c>
      <c r="CV33" s="96"/>
      <c r="CW33" s="96"/>
      <c r="CX33" s="96"/>
      <c r="CY33" s="96"/>
      <c r="CZ33" s="96"/>
      <c r="DA33" s="96"/>
      <c r="DB33" s="96"/>
      <c r="DC33" s="96"/>
      <c r="DD33" s="85">
        <f>データ!AT7</f>
        <v>97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95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95.7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97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90.2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96" t="s">
        <v>57</v>
      </c>
      <c r="GJ33" s="96"/>
      <c r="GK33" s="96"/>
      <c r="GL33" s="96"/>
      <c r="GM33" s="96"/>
      <c r="GN33" s="96"/>
      <c r="GO33" s="96"/>
      <c r="GP33" s="96"/>
      <c r="GQ33" s="96"/>
      <c r="GR33" s="85">
        <f>データ!BE7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2.5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3.9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1.9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96" t="s">
        <v>57</v>
      </c>
      <c r="JX33" s="96"/>
      <c r="JY33" s="96"/>
      <c r="JZ33" s="96"/>
      <c r="KA33" s="96"/>
      <c r="KB33" s="96"/>
      <c r="KC33" s="96"/>
      <c r="KD33" s="96"/>
      <c r="KE33" s="96"/>
      <c r="KF33" s="85">
        <f>データ!BP7</f>
        <v>91.9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90.8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83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86.4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71.5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05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6"/>
      <c r="NX33" s="107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96" t="s">
        <v>59</v>
      </c>
      <c r="H34" s="96"/>
      <c r="I34" s="96"/>
      <c r="J34" s="96"/>
      <c r="K34" s="96"/>
      <c r="L34" s="96"/>
      <c r="M34" s="96"/>
      <c r="N34" s="96"/>
      <c r="O34" s="96"/>
      <c r="P34" s="85">
        <f>データ!AN7</f>
        <v>99.8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100.1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100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99.2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102.9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96" t="s">
        <v>59</v>
      </c>
      <c r="CV34" s="96"/>
      <c r="CW34" s="96"/>
      <c r="CX34" s="96"/>
      <c r="CY34" s="96"/>
      <c r="CZ34" s="96"/>
      <c r="DA34" s="96"/>
      <c r="DB34" s="96"/>
      <c r="DC34" s="96"/>
      <c r="DD34" s="85">
        <f>データ!AY7</f>
        <v>93.6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94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94.1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93.7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88.7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96" t="s">
        <v>59</v>
      </c>
      <c r="GJ34" s="96"/>
      <c r="GK34" s="96"/>
      <c r="GL34" s="96"/>
      <c r="GM34" s="96"/>
      <c r="GN34" s="96"/>
      <c r="GO34" s="96"/>
      <c r="GP34" s="96"/>
      <c r="GQ34" s="96"/>
      <c r="GR34" s="85">
        <f>データ!BJ7</f>
        <v>33.9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34.9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32.6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27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34.200000000000003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96" t="s">
        <v>59</v>
      </c>
      <c r="JX34" s="96"/>
      <c r="JY34" s="96"/>
      <c r="JZ34" s="96"/>
      <c r="KA34" s="96"/>
      <c r="KB34" s="96"/>
      <c r="KC34" s="96"/>
      <c r="KD34" s="96"/>
      <c r="KE34" s="96"/>
      <c r="KF34" s="85">
        <f>データ!BU7</f>
        <v>79.5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79.900000000000006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80.2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79.8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70.599999999999994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08"/>
      <c r="NK34" s="109"/>
      <c r="NL34" s="109"/>
      <c r="NM34" s="109"/>
      <c r="NN34" s="109"/>
      <c r="NO34" s="109"/>
      <c r="NP34" s="109"/>
      <c r="NQ34" s="109"/>
      <c r="NR34" s="109"/>
      <c r="NS34" s="109"/>
      <c r="NT34" s="109"/>
      <c r="NU34" s="109"/>
      <c r="NV34" s="109"/>
      <c r="NW34" s="109"/>
      <c r="NX34" s="110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 t="s">
        <v>61</v>
      </c>
      <c r="NK35" s="103"/>
      <c r="NL35" s="103"/>
      <c r="NM35" s="103"/>
      <c r="NN35" s="103"/>
      <c r="NO35" s="103"/>
      <c r="NP35" s="103"/>
      <c r="NQ35" s="103"/>
      <c r="NR35" s="103"/>
      <c r="NS35" s="103"/>
      <c r="NT35" s="103"/>
      <c r="NU35" s="103"/>
      <c r="NV35" s="103"/>
      <c r="NW35" s="103"/>
      <c r="NX35" s="103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04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4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71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1" t="s">
        <v>190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11" t="s">
        <v>80</v>
      </c>
      <c r="NK52" s="112"/>
      <c r="NL52" s="112"/>
      <c r="NM52" s="112"/>
      <c r="NN52" s="112"/>
      <c r="NO52" s="112"/>
      <c r="NP52" s="112"/>
      <c r="NQ52" s="112"/>
      <c r="NR52" s="112"/>
      <c r="NS52" s="112"/>
      <c r="NT52" s="112"/>
      <c r="NU52" s="112"/>
      <c r="NV52" s="112"/>
      <c r="NW52" s="112"/>
      <c r="NX52" s="113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14"/>
      <c r="NK53" s="115"/>
      <c r="NL53" s="115"/>
      <c r="NM53" s="115"/>
      <c r="NN53" s="115"/>
      <c r="NO53" s="115"/>
      <c r="NP53" s="115"/>
      <c r="NQ53" s="115"/>
      <c r="NR53" s="115"/>
      <c r="NS53" s="115"/>
      <c r="NT53" s="115"/>
      <c r="NU53" s="115"/>
      <c r="NV53" s="115"/>
      <c r="NW53" s="115"/>
      <c r="NX53" s="116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0" t="str">
        <f>データ!$B$11</f>
        <v>H28</v>
      </c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2"/>
      <c r="AE54" s="100" t="str">
        <f>データ!$C$11</f>
        <v>H29</v>
      </c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2"/>
      <c r="AT54" s="100" t="str">
        <f>データ!$D$11</f>
        <v>H30</v>
      </c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2"/>
      <c r="BI54" s="100" t="str">
        <f>データ!$E$11</f>
        <v>R01</v>
      </c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2"/>
      <c r="BX54" s="100" t="str">
        <f>データ!$F$11</f>
        <v>R02</v>
      </c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2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0" t="str">
        <f>データ!$B$11</f>
        <v>H28</v>
      </c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2"/>
      <c r="DS54" s="100" t="str">
        <f>データ!$C$11</f>
        <v>H29</v>
      </c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2"/>
      <c r="EH54" s="100" t="str">
        <f>データ!$D$11</f>
        <v>H30</v>
      </c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2"/>
      <c r="EW54" s="100" t="str">
        <f>データ!$E$11</f>
        <v>R01</v>
      </c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2"/>
      <c r="FL54" s="100" t="str">
        <f>データ!$F$11</f>
        <v>R02</v>
      </c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2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0" t="str">
        <f>データ!$B$11</f>
        <v>H28</v>
      </c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2"/>
      <c r="HG54" s="100" t="str">
        <f>データ!$C$11</f>
        <v>H29</v>
      </c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2"/>
      <c r="HV54" s="100" t="str">
        <f>データ!$D$11</f>
        <v>H30</v>
      </c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2"/>
      <c r="IK54" s="100" t="str">
        <f>データ!$E$11</f>
        <v>R01</v>
      </c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  <c r="IV54" s="101"/>
      <c r="IW54" s="101"/>
      <c r="IX54" s="101"/>
      <c r="IY54" s="102"/>
      <c r="IZ54" s="100" t="str">
        <f>データ!$F$11</f>
        <v>R02</v>
      </c>
      <c r="JA54" s="101"/>
      <c r="JB54" s="101"/>
      <c r="JC54" s="101"/>
      <c r="JD54" s="101"/>
      <c r="JE54" s="101"/>
      <c r="JF54" s="101"/>
      <c r="JG54" s="101"/>
      <c r="JH54" s="101"/>
      <c r="JI54" s="101"/>
      <c r="JJ54" s="101"/>
      <c r="JK54" s="101"/>
      <c r="JL54" s="101"/>
      <c r="JM54" s="101"/>
      <c r="JN54" s="102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0" t="str">
        <f>データ!$B$11</f>
        <v>H28</v>
      </c>
      <c r="KG54" s="101"/>
      <c r="KH54" s="101"/>
      <c r="KI54" s="101"/>
      <c r="KJ54" s="101"/>
      <c r="KK54" s="101"/>
      <c r="KL54" s="101"/>
      <c r="KM54" s="101"/>
      <c r="KN54" s="101"/>
      <c r="KO54" s="101"/>
      <c r="KP54" s="101"/>
      <c r="KQ54" s="101"/>
      <c r="KR54" s="101"/>
      <c r="KS54" s="101"/>
      <c r="KT54" s="102"/>
      <c r="KU54" s="100" t="str">
        <f>データ!$C$11</f>
        <v>H29</v>
      </c>
      <c r="KV54" s="101"/>
      <c r="KW54" s="101"/>
      <c r="KX54" s="101"/>
      <c r="KY54" s="101"/>
      <c r="KZ54" s="101"/>
      <c r="LA54" s="101"/>
      <c r="LB54" s="101"/>
      <c r="LC54" s="101"/>
      <c r="LD54" s="101"/>
      <c r="LE54" s="101"/>
      <c r="LF54" s="101"/>
      <c r="LG54" s="101"/>
      <c r="LH54" s="101"/>
      <c r="LI54" s="102"/>
      <c r="LJ54" s="100" t="str">
        <f>データ!$D$11</f>
        <v>H30</v>
      </c>
      <c r="LK54" s="101"/>
      <c r="LL54" s="101"/>
      <c r="LM54" s="101"/>
      <c r="LN54" s="101"/>
      <c r="LO54" s="101"/>
      <c r="LP54" s="101"/>
      <c r="LQ54" s="101"/>
      <c r="LR54" s="101"/>
      <c r="LS54" s="101"/>
      <c r="LT54" s="101"/>
      <c r="LU54" s="101"/>
      <c r="LV54" s="101"/>
      <c r="LW54" s="101"/>
      <c r="LX54" s="102"/>
      <c r="LY54" s="100" t="str">
        <f>データ!$E$11</f>
        <v>R01</v>
      </c>
      <c r="LZ54" s="101"/>
      <c r="MA54" s="101"/>
      <c r="MB54" s="101"/>
      <c r="MC54" s="101"/>
      <c r="MD54" s="101"/>
      <c r="ME54" s="101"/>
      <c r="MF54" s="101"/>
      <c r="MG54" s="101"/>
      <c r="MH54" s="101"/>
      <c r="MI54" s="101"/>
      <c r="MJ54" s="101"/>
      <c r="MK54" s="101"/>
      <c r="ML54" s="101"/>
      <c r="MM54" s="102"/>
      <c r="MN54" s="100" t="str">
        <f>データ!$F$11</f>
        <v>R02</v>
      </c>
      <c r="MO54" s="101"/>
      <c r="MP54" s="101"/>
      <c r="MQ54" s="101"/>
      <c r="MR54" s="101"/>
      <c r="MS54" s="101"/>
      <c r="MT54" s="101"/>
      <c r="MU54" s="101"/>
      <c r="MV54" s="101"/>
      <c r="MW54" s="101"/>
      <c r="MX54" s="101"/>
      <c r="MY54" s="101"/>
      <c r="MZ54" s="101"/>
      <c r="NA54" s="101"/>
      <c r="NB54" s="102"/>
      <c r="NC54" s="5"/>
      <c r="ND54" s="5"/>
      <c r="NE54" s="5"/>
      <c r="NF54" s="5"/>
      <c r="NG54" s="5"/>
      <c r="NH54" s="27"/>
      <c r="NI54" s="2"/>
      <c r="NJ54" s="161" t="s">
        <v>191</v>
      </c>
      <c r="NK54" s="162"/>
      <c r="NL54" s="162"/>
      <c r="NM54" s="162"/>
      <c r="NN54" s="162"/>
      <c r="NO54" s="162"/>
      <c r="NP54" s="162"/>
      <c r="NQ54" s="162"/>
      <c r="NR54" s="162"/>
      <c r="NS54" s="162"/>
      <c r="NT54" s="162"/>
      <c r="NU54" s="162"/>
      <c r="NV54" s="162"/>
      <c r="NW54" s="162"/>
      <c r="NX54" s="163"/>
    </row>
    <row r="55" spans="1:393" ht="13.5" customHeight="1">
      <c r="A55" s="2"/>
      <c r="B55" s="25"/>
      <c r="C55" s="5"/>
      <c r="D55" s="5"/>
      <c r="E55" s="5"/>
      <c r="F55" s="5"/>
      <c r="G55" s="96" t="s">
        <v>57</v>
      </c>
      <c r="H55" s="96"/>
      <c r="I55" s="96"/>
      <c r="J55" s="96"/>
      <c r="K55" s="96"/>
      <c r="L55" s="96"/>
      <c r="M55" s="96"/>
      <c r="N55" s="96"/>
      <c r="O55" s="96"/>
      <c r="P55" s="97">
        <f>データ!CA7</f>
        <v>74480</v>
      </c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9"/>
      <c r="AE55" s="97">
        <f>データ!CB7</f>
        <v>77576</v>
      </c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9"/>
      <c r="AT55" s="97">
        <f>データ!CC7</f>
        <v>78843</v>
      </c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9"/>
      <c r="BI55" s="97">
        <f>データ!CD7</f>
        <v>79821</v>
      </c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9"/>
      <c r="BX55" s="97">
        <f>データ!CE7</f>
        <v>90082</v>
      </c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O55" s="5"/>
      <c r="CP55" s="5"/>
      <c r="CQ55" s="5"/>
      <c r="CR55" s="5"/>
      <c r="CS55" s="5"/>
      <c r="CT55" s="5"/>
      <c r="CU55" s="96" t="s">
        <v>57</v>
      </c>
      <c r="CV55" s="96"/>
      <c r="CW55" s="96"/>
      <c r="CX55" s="96"/>
      <c r="CY55" s="96"/>
      <c r="CZ55" s="96"/>
      <c r="DA55" s="96"/>
      <c r="DB55" s="96"/>
      <c r="DC55" s="96"/>
      <c r="DD55" s="97">
        <f>データ!CL7</f>
        <v>22262</v>
      </c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9"/>
      <c r="DS55" s="97">
        <f>データ!CM7</f>
        <v>22105</v>
      </c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9"/>
      <c r="EH55" s="97">
        <f>データ!CN7</f>
        <v>23350</v>
      </c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9"/>
      <c r="EW55" s="97">
        <f>データ!CO7</f>
        <v>23879</v>
      </c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9"/>
      <c r="FL55" s="97">
        <f>データ!CP7</f>
        <v>26149</v>
      </c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9"/>
      <c r="GA55" s="5"/>
      <c r="GB55" s="5"/>
      <c r="GC55" s="5"/>
      <c r="GD55" s="5"/>
      <c r="GE55" s="5"/>
      <c r="GF55" s="5"/>
      <c r="GG55" s="5"/>
      <c r="GH55" s="5"/>
      <c r="GI55" s="96" t="s">
        <v>57</v>
      </c>
      <c r="GJ55" s="96"/>
      <c r="GK55" s="96"/>
      <c r="GL55" s="96"/>
      <c r="GM55" s="96"/>
      <c r="GN55" s="96"/>
      <c r="GO55" s="96"/>
      <c r="GP55" s="96"/>
      <c r="GQ55" s="96"/>
      <c r="GR55" s="85">
        <f>データ!CW7</f>
        <v>44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46.3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45.8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44.4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40.700000000000003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96" t="s">
        <v>57</v>
      </c>
      <c r="JX55" s="96"/>
      <c r="JY55" s="96"/>
      <c r="JZ55" s="96"/>
      <c r="KA55" s="96"/>
      <c r="KB55" s="96"/>
      <c r="KC55" s="96"/>
      <c r="KD55" s="96"/>
      <c r="KE55" s="96"/>
      <c r="KF55" s="85">
        <f>データ!DH7</f>
        <v>29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30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30.1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30.3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24.4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61"/>
      <c r="NK55" s="162"/>
      <c r="NL55" s="162"/>
      <c r="NM55" s="162"/>
      <c r="NN55" s="162"/>
      <c r="NO55" s="162"/>
      <c r="NP55" s="162"/>
      <c r="NQ55" s="162"/>
      <c r="NR55" s="162"/>
      <c r="NS55" s="162"/>
      <c r="NT55" s="162"/>
      <c r="NU55" s="162"/>
      <c r="NV55" s="162"/>
      <c r="NW55" s="162"/>
      <c r="NX55" s="163"/>
    </row>
    <row r="56" spans="1:393" ht="13.5" customHeight="1">
      <c r="A56" s="2"/>
      <c r="B56" s="25"/>
      <c r="C56" s="5"/>
      <c r="D56" s="5"/>
      <c r="E56" s="5"/>
      <c r="F56" s="5"/>
      <c r="G56" s="96" t="s">
        <v>59</v>
      </c>
      <c r="H56" s="96"/>
      <c r="I56" s="96"/>
      <c r="J56" s="96"/>
      <c r="K56" s="96"/>
      <c r="L56" s="96"/>
      <c r="M56" s="96"/>
      <c r="N56" s="96"/>
      <c r="O56" s="96"/>
      <c r="P56" s="97">
        <f>データ!CF7</f>
        <v>64765</v>
      </c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9"/>
      <c r="AE56" s="97">
        <f>データ!CG7</f>
        <v>66228</v>
      </c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9"/>
      <c r="AT56" s="97">
        <f>データ!CH7</f>
        <v>68751</v>
      </c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9"/>
      <c r="BI56" s="97">
        <f>データ!CI7</f>
        <v>70630</v>
      </c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9"/>
      <c r="BX56" s="97">
        <f>データ!CJ7</f>
        <v>75766</v>
      </c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9"/>
      <c r="CO56" s="5"/>
      <c r="CP56" s="5"/>
      <c r="CQ56" s="5"/>
      <c r="CR56" s="5"/>
      <c r="CS56" s="5"/>
      <c r="CT56" s="5"/>
      <c r="CU56" s="96" t="s">
        <v>59</v>
      </c>
      <c r="CV56" s="96"/>
      <c r="CW56" s="96"/>
      <c r="CX56" s="96"/>
      <c r="CY56" s="96"/>
      <c r="CZ56" s="96"/>
      <c r="DA56" s="96"/>
      <c r="DB56" s="96"/>
      <c r="DC56" s="96"/>
      <c r="DD56" s="97">
        <f>データ!CQ7</f>
        <v>17680</v>
      </c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9"/>
      <c r="DS56" s="97">
        <f>データ!CR7</f>
        <v>18393</v>
      </c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9"/>
      <c r="EH56" s="97">
        <f>データ!CS7</f>
        <v>19207</v>
      </c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9"/>
      <c r="EW56" s="97">
        <f>データ!CT7</f>
        <v>20687</v>
      </c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9"/>
      <c r="FL56" s="97">
        <f>データ!CU7</f>
        <v>22637</v>
      </c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9"/>
      <c r="GA56" s="5"/>
      <c r="GB56" s="5"/>
      <c r="GC56" s="5"/>
      <c r="GD56" s="5"/>
      <c r="GE56" s="5"/>
      <c r="GF56" s="5"/>
      <c r="GG56" s="5"/>
      <c r="GH56" s="5"/>
      <c r="GI56" s="96" t="s">
        <v>59</v>
      </c>
      <c r="GJ56" s="96"/>
      <c r="GK56" s="96"/>
      <c r="GL56" s="96"/>
      <c r="GM56" s="96"/>
      <c r="GN56" s="96"/>
      <c r="GO56" s="96"/>
      <c r="GP56" s="96"/>
      <c r="GQ56" s="96"/>
      <c r="GR56" s="85">
        <f>データ!DB7</f>
        <v>49.2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48.7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48.3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47.7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51.8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96" t="s">
        <v>59</v>
      </c>
      <c r="JX56" s="96"/>
      <c r="JY56" s="96"/>
      <c r="JZ56" s="96"/>
      <c r="KA56" s="96"/>
      <c r="KB56" s="96"/>
      <c r="KC56" s="96"/>
      <c r="KD56" s="96"/>
      <c r="KE56" s="96"/>
      <c r="KF56" s="85">
        <f>データ!DM7</f>
        <v>27.4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27.8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28.1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29.2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29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61"/>
      <c r="NK56" s="162"/>
      <c r="NL56" s="162"/>
      <c r="NM56" s="162"/>
      <c r="NN56" s="162"/>
      <c r="NO56" s="162"/>
      <c r="NP56" s="162"/>
      <c r="NQ56" s="162"/>
      <c r="NR56" s="162"/>
      <c r="NS56" s="162"/>
      <c r="NT56" s="162"/>
      <c r="NU56" s="162"/>
      <c r="NV56" s="162"/>
      <c r="NW56" s="162"/>
      <c r="NX56" s="16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61"/>
      <c r="NK57" s="162"/>
      <c r="NL57" s="162"/>
      <c r="NM57" s="162"/>
      <c r="NN57" s="162"/>
      <c r="NO57" s="162"/>
      <c r="NP57" s="162"/>
      <c r="NQ57" s="162"/>
      <c r="NR57" s="162"/>
      <c r="NS57" s="162"/>
      <c r="NT57" s="162"/>
      <c r="NU57" s="162"/>
      <c r="NV57" s="162"/>
      <c r="NW57" s="162"/>
      <c r="NX57" s="16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61"/>
      <c r="NK58" s="162"/>
      <c r="NL58" s="162"/>
      <c r="NM58" s="162"/>
      <c r="NN58" s="162"/>
      <c r="NO58" s="162"/>
      <c r="NP58" s="162"/>
      <c r="NQ58" s="162"/>
      <c r="NR58" s="162"/>
      <c r="NS58" s="162"/>
      <c r="NT58" s="162"/>
      <c r="NU58" s="162"/>
      <c r="NV58" s="162"/>
      <c r="NW58" s="162"/>
      <c r="NX58" s="16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61"/>
      <c r="NK59" s="162"/>
      <c r="NL59" s="162"/>
      <c r="NM59" s="162"/>
      <c r="NN59" s="162"/>
      <c r="NO59" s="162"/>
      <c r="NP59" s="162"/>
      <c r="NQ59" s="162"/>
      <c r="NR59" s="162"/>
      <c r="NS59" s="162"/>
      <c r="NT59" s="162"/>
      <c r="NU59" s="162"/>
      <c r="NV59" s="162"/>
      <c r="NW59" s="162"/>
      <c r="NX59" s="16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61"/>
      <c r="NK60" s="162"/>
      <c r="NL60" s="162"/>
      <c r="NM60" s="162"/>
      <c r="NN60" s="162"/>
      <c r="NO60" s="162"/>
      <c r="NP60" s="162"/>
      <c r="NQ60" s="162"/>
      <c r="NR60" s="162"/>
      <c r="NS60" s="162"/>
      <c r="NT60" s="162"/>
      <c r="NU60" s="162"/>
      <c r="NV60" s="162"/>
      <c r="NW60" s="162"/>
      <c r="NX60" s="16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61"/>
      <c r="NK61" s="162"/>
      <c r="NL61" s="162"/>
      <c r="NM61" s="162"/>
      <c r="NN61" s="162"/>
      <c r="NO61" s="162"/>
      <c r="NP61" s="162"/>
      <c r="NQ61" s="162"/>
      <c r="NR61" s="162"/>
      <c r="NS61" s="162"/>
      <c r="NT61" s="162"/>
      <c r="NU61" s="162"/>
      <c r="NV61" s="162"/>
      <c r="NW61" s="162"/>
      <c r="NX61" s="16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61"/>
      <c r="NK62" s="162"/>
      <c r="NL62" s="162"/>
      <c r="NM62" s="162"/>
      <c r="NN62" s="162"/>
      <c r="NO62" s="162"/>
      <c r="NP62" s="162"/>
      <c r="NQ62" s="162"/>
      <c r="NR62" s="162"/>
      <c r="NS62" s="162"/>
      <c r="NT62" s="162"/>
      <c r="NU62" s="162"/>
      <c r="NV62" s="162"/>
      <c r="NW62" s="162"/>
      <c r="NX62" s="16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61"/>
      <c r="NK63" s="162"/>
      <c r="NL63" s="162"/>
      <c r="NM63" s="162"/>
      <c r="NN63" s="162"/>
      <c r="NO63" s="162"/>
      <c r="NP63" s="162"/>
      <c r="NQ63" s="162"/>
      <c r="NR63" s="162"/>
      <c r="NS63" s="162"/>
      <c r="NT63" s="162"/>
      <c r="NU63" s="162"/>
      <c r="NV63" s="162"/>
      <c r="NW63" s="162"/>
      <c r="NX63" s="16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61"/>
      <c r="NK64" s="162"/>
      <c r="NL64" s="162"/>
      <c r="NM64" s="162"/>
      <c r="NN64" s="162"/>
      <c r="NO64" s="162"/>
      <c r="NP64" s="162"/>
      <c r="NQ64" s="162"/>
      <c r="NR64" s="162"/>
      <c r="NS64" s="162"/>
      <c r="NT64" s="162"/>
      <c r="NU64" s="162"/>
      <c r="NV64" s="162"/>
      <c r="NW64" s="162"/>
      <c r="NX64" s="16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61"/>
      <c r="NK65" s="162"/>
      <c r="NL65" s="162"/>
      <c r="NM65" s="162"/>
      <c r="NN65" s="162"/>
      <c r="NO65" s="162"/>
      <c r="NP65" s="162"/>
      <c r="NQ65" s="162"/>
      <c r="NR65" s="162"/>
      <c r="NS65" s="162"/>
      <c r="NT65" s="162"/>
      <c r="NU65" s="162"/>
      <c r="NV65" s="162"/>
      <c r="NW65" s="162"/>
      <c r="NX65" s="16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61"/>
      <c r="NK66" s="162"/>
      <c r="NL66" s="162"/>
      <c r="NM66" s="162"/>
      <c r="NN66" s="162"/>
      <c r="NO66" s="162"/>
      <c r="NP66" s="162"/>
      <c r="NQ66" s="162"/>
      <c r="NR66" s="162"/>
      <c r="NS66" s="162"/>
      <c r="NT66" s="162"/>
      <c r="NU66" s="162"/>
      <c r="NV66" s="162"/>
      <c r="NW66" s="162"/>
      <c r="NX66" s="16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64"/>
      <c r="NK67" s="165"/>
      <c r="NL67" s="165"/>
      <c r="NM67" s="165"/>
      <c r="NN67" s="165"/>
      <c r="NO67" s="165"/>
      <c r="NP67" s="165"/>
      <c r="NQ67" s="165"/>
      <c r="NR67" s="165"/>
      <c r="NS67" s="165"/>
      <c r="NT67" s="165"/>
      <c r="NU67" s="165"/>
      <c r="NV67" s="165"/>
      <c r="NW67" s="165"/>
      <c r="NX67" s="16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67" t="s">
        <v>192</v>
      </c>
      <c r="NK70" s="168"/>
      <c r="NL70" s="168"/>
      <c r="NM70" s="168"/>
      <c r="NN70" s="168"/>
      <c r="NO70" s="168"/>
      <c r="NP70" s="168"/>
      <c r="NQ70" s="168"/>
      <c r="NR70" s="168"/>
      <c r="NS70" s="168"/>
      <c r="NT70" s="168"/>
      <c r="NU70" s="168"/>
      <c r="NV70" s="168"/>
      <c r="NW70" s="168"/>
      <c r="NX70" s="169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67"/>
      <c r="NK71" s="168"/>
      <c r="NL71" s="168"/>
      <c r="NM71" s="168"/>
      <c r="NN71" s="168"/>
      <c r="NO71" s="168"/>
      <c r="NP71" s="168"/>
      <c r="NQ71" s="168"/>
      <c r="NR71" s="168"/>
      <c r="NS71" s="168"/>
      <c r="NT71" s="168"/>
      <c r="NU71" s="168"/>
      <c r="NV71" s="168"/>
      <c r="NW71" s="168"/>
      <c r="NX71" s="169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67"/>
      <c r="NK72" s="168"/>
      <c r="NL72" s="168"/>
      <c r="NM72" s="168"/>
      <c r="NN72" s="168"/>
      <c r="NO72" s="168"/>
      <c r="NP72" s="168"/>
      <c r="NQ72" s="168"/>
      <c r="NR72" s="168"/>
      <c r="NS72" s="168"/>
      <c r="NT72" s="168"/>
      <c r="NU72" s="168"/>
      <c r="NV72" s="168"/>
      <c r="NW72" s="168"/>
      <c r="NX72" s="169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67"/>
      <c r="NK73" s="168"/>
      <c r="NL73" s="168"/>
      <c r="NM73" s="168"/>
      <c r="NN73" s="168"/>
      <c r="NO73" s="168"/>
      <c r="NP73" s="168"/>
      <c r="NQ73" s="168"/>
      <c r="NR73" s="168"/>
      <c r="NS73" s="168"/>
      <c r="NT73" s="168"/>
      <c r="NU73" s="168"/>
      <c r="NV73" s="168"/>
      <c r="NW73" s="168"/>
      <c r="NX73" s="169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67"/>
      <c r="NK74" s="168"/>
      <c r="NL74" s="168"/>
      <c r="NM74" s="168"/>
      <c r="NN74" s="168"/>
      <c r="NO74" s="168"/>
      <c r="NP74" s="168"/>
      <c r="NQ74" s="168"/>
      <c r="NR74" s="168"/>
      <c r="NS74" s="168"/>
      <c r="NT74" s="168"/>
      <c r="NU74" s="168"/>
      <c r="NV74" s="168"/>
      <c r="NW74" s="168"/>
      <c r="NX74" s="169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67"/>
      <c r="NK75" s="168"/>
      <c r="NL75" s="168"/>
      <c r="NM75" s="168"/>
      <c r="NN75" s="168"/>
      <c r="NO75" s="168"/>
      <c r="NP75" s="168"/>
      <c r="NQ75" s="168"/>
      <c r="NR75" s="168"/>
      <c r="NS75" s="168"/>
      <c r="NT75" s="168"/>
      <c r="NU75" s="168"/>
      <c r="NV75" s="168"/>
      <c r="NW75" s="168"/>
      <c r="NX75" s="169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67"/>
      <c r="NK76" s="168"/>
      <c r="NL76" s="168"/>
      <c r="NM76" s="168"/>
      <c r="NN76" s="168"/>
      <c r="NO76" s="168"/>
      <c r="NP76" s="168"/>
      <c r="NQ76" s="168"/>
      <c r="NR76" s="168"/>
      <c r="NS76" s="168"/>
      <c r="NT76" s="168"/>
      <c r="NU76" s="168"/>
      <c r="NV76" s="168"/>
      <c r="NW76" s="168"/>
      <c r="NX76" s="169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67"/>
      <c r="NK77" s="168"/>
      <c r="NL77" s="168"/>
      <c r="NM77" s="168"/>
      <c r="NN77" s="168"/>
      <c r="NO77" s="168"/>
      <c r="NP77" s="168"/>
      <c r="NQ77" s="168"/>
      <c r="NR77" s="168"/>
      <c r="NS77" s="168"/>
      <c r="NT77" s="168"/>
      <c r="NU77" s="168"/>
      <c r="NV77" s="168"/>
      <c r="NW77" s="168"/>
      <c r="NX77" s="169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167"/>
      <c r="NK78" s="168"/>
      <c r="NL78" s="168"/>
      <c r="NM78" s="168"/>
      <c r="NN78" s="168"/>
      <c r="NO78" s="168"/>
      <c r="NP78" s="168"/>
      <c r="NQ78" s="168"/>
      <c r="NR78" s="168"/>
      <c r="NS78" s="168"/>
      <c r="NT78" s="168"/>
      <c r="NU78" s="168"/>
      <c r="NV78" s="168"/>
      <c r="NW78" s="168"/>
      <c r="NX78" s="169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55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53.2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51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54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56.9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73.400000000000006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62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63.7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65.8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70.599999999999994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42402470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48919668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46175806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47552943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50035421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167"/>
      <c r="NK79" s="168"/>
      <c r="NL79" s="168"/>
      <c r="NM79" s="168"/>
      <c r="NN79" s="168"/>
      <c r="NO79" s="168"/>
      <c r="NP79" s="168"/>
      <c r="NQ79" s="168"/>
      <c r="NR79" s="168"/>
      <c r="NS79" s="168"/>
      <c r="NT79" s="168"/>
      <c r="NU79" s="168"/>
      <c r="NV79" s="168"/>
      <c r="NW79" s="168"/>
      <c r="NX79" s="169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51.2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52.5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52.5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64.3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66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67.099999999999994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67.900000000000006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69.2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51669762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53351028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55620962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57155394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58042153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167"/>
      <c r="NK80" s="168"/>
      <c r="NL80" s="168"/>
      <c r="NM80" s="168"/>
      <c r="NN80" s="168"/>
      <c r="NO80" s="168"/>
      <c r="NP80" s="168"/>
      <c r="NQ80" s="168"/>
      <c r="NR80" s="168"/>
      <c r="NS80" s="168"/>
      <c r="NT80" s="168"/>
      <c r="NU80" s="168"/>
      <c r="NV80" s="168"/>
      <c r="NW80" s="168"/>
      <c r="NX80" s="169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67"/>
      <c r="NK81" s="168"/>
      <c r="NL81" s="168"/>
      <c r="NM81" s="168"/>
      <c r="NN81" s="168"/>
      <c r="NO81" s="168"/>
      <c r="NP81" s="168"/>
      <c r="NQ81" s="168"/>
      <c r="NR81" s="168"/>
      <c r="NS81" s="168"/>
      <c r="NT81" s="168"/>
      <c r="NU81" s="168"/>
      <c r="NV81" s="168"/>
      <c r="NW81" s="168"/>
      <c r="NX81" s="169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67"/>
      <c r="NK82" s="168"/>
      <c r="NL82" s="168"/>
      <c r="NM82" s="168"/>
      <c r="NN82" s="168"/>
      <c r="NO82" s="168"/>
      <c r="NP82" s="168"/>
      <c r="NQ82" s="168"/>
      <c r="NR82" s="168"/>
      <c r="NS82" s="168"/>
      <c r="NT82" s="168"/>
      <c r="NU82" s="168"/>
      <c r="NV82" s="168"/>
      <c r="NW82" s="168"/>
      <c r="NX82" s="169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67"/>
      <c r="NK83" s="168"/>
      <c r="NL83" s="168"/>
      <c r="NM83" s="168"/>
      <c r="NN83" s="168"/>
      <c r="NO83" s="168"/>
      <c r="NP83" s="168"/>
      <c r="NQ83" s="168"/>
      <c r="NR83" s="168"/>
      <c r="NS83" s="168"/>
      <c r="NT83" s="168"/>
      <c r="NU83" s="168"/>
      <c r="NV83" s="168"/>
      <c r="NW83" s="168"/>
      <c r="NX83" s="16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70"/>
      <c r="NK84" s="171"/>
      <c r="NL84" s="171"/>
      <c r="NM84" s="171"/>
      <c r="NN84" s="171"/>
      <c r="NO84" s="171"/>
      <c r="NP84" s="171"/>
      <c r="NQ84" s="171"/>
      <c r="NR84" s="171"/>
      <c r="NS84" s="171"/>
      <c r="NT84" s="171"/>
      <c r="NU84" s="171"/>
      <c r="NV84" s="171"/>
      <c r="NW84" s="171"/>
      <c r="NX84" s="172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sEaIMGTn8jXKwBPkv/Ki0LlMY3SvsCizxVh9Jp0tSqmi/jjlivLKOe02LXnKxO2i2FWoNvlEU2XhOcJuzpBKiQ==" saltValue="FrVl1QvR7GOpMyc4H8ydKw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8" scale="6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154</v>
      </c>
      <c r="AV5" s="62" t="s">
        <v>144</v>
      </c>
      <c r="AW5" s="62" t="s">
        <v>155</v>
      </c>
      <c r="AX5" s="62" t="s">
        <v>156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157</v>
      </c>
      <c r="BF5" s="62" t="s">
        <v>143</v>
      </c>
      <c r="BG5" s="62" t="s">
        <v>158</v>
      </c>
      <c r="BH5" s="62" t="s">
        <v>155</v>
      </c>
      <c r="BI5" s="62" t="s">
        <v>159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153</v>
      </c>
      <c r="BQ5" s="62" t="s">
        <v>154</v>
      </c>
      <c r="BR5" s="62" t="s">
        <v>160</v>
      </c>
      <c r="BS5" s="62" t="s">
        <v>155</v>
      </c>
      <c r="BT5" s="62" t="s">
        <v>156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161</v>
      </c>
      <c r="CB5" s="62" t="s">
        <v>154</v>
      </c>
      <c r="CC5" s="62" t="s">
        <v>160</v>
      </c>
      <c r="CD5" s="62" t="s">
        <v>155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158</v>
      </c>
      <c r="CO5" s="62" t="s">
        <v>162</v>
      </c>
      <c r="CP5" s="62" t="s">
        <v>163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153</v>
      </c>
      <c r="CX5" s="62" t="s">
        <v>143</v>
      </c>
      <c r="CY5" s="62" t="s">
        <v>164</v>
      </c>
      <c r="CZ5" s="62" t="s">
        <v>145</v>
      </c>
      <c r="DA5" s="62" t="s">
        <v>163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153</v>
      </c>
      <c r="DI5" s="62" t="s">
        <v>143</v>
      </c>
      <c r="DJ5" s="62" t="s">
        <v>144</v>
      </c>
      <c r="DK5" s="62" t="s">
        <v>165</v>
      </c>
      <c r="DL5" s="62" t="s">
        <v>163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154</v>
      </c>
      <c r="DU5" s="62" t="s">
        <v>158</v>
      </c>
      <c r="DV5" s="62" t="s">
        <v>162</v>
      </c>
      <c r="DW5" s="62" t="s">
        <v>156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166</v>
      </c>
      <c r="EF5" s="62" t="s">
        <v>158</v>
      </c>
      <c r="EG5" s="62" t="s">
        <v>165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167</v>
      </c>
      <c r="EO5" s="62" t="s">
        <v>153</v>
      </c>
      <c r="EP5" s="62" t="s">
        <v>143</v>
      </c>
      <c r="EQ5" s="62" t="s">
        <v>160</v>
      </c>
      <c r="ER5" s="62" t="s">
        <v>162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168</v>
      </c>
      <c r="B6" s="63">
        <f>B8</f>
        <v>2020</v>
      </c>
      <c r="C6" s="63">
        <f t="shared" ref="C6:M6" si="2">C8</f>
        <v>277500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大阪府地方独立行政法人大阪府立病院機構　大阪急性期・総合医療センター</v>
      </c>
      <c r="I6" s="159"/>
      <c r="J6" s="160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非設置</v>
      </c>
      <c r="P6" s="63" t="str">
        <f>P8</f>
        <v>直営</v>
      </c>
      <c r="Q6" s="64">
        <f t="shared" ref="Q6:AH6" si="3">Q8</f>
        <v>35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災 地</v>
      </c>
      <c r="U6" s="64" t="str">
        <f>U8</f>
        <v>-</v>
      </c>
      <c r="V6" s="64">
        <f>V8</f>
        <v>89064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831</v>
      </c>
      <c r="AA6" s="64" t="str">
        <f t="shared" si="3"/>
        <v>-</v>
      </c>
      <c r="AB6" s="64" t="str">
        <f t="shared" si="3"/>
        <v>-</v>
      </c>
      <c r="AC6" s="64">
        <f t="shared" si="3"/>
        <v>34</v>
      </c>
      <c r="AD6" s="64" t="str">
        <f t="shared" si="3"/>
        <v>-</v>
      </c>
      <c r="AE6" s="64">
        <f t="shared" si="3"/>
        <v>865</v>
      </c>
      <c r="AF6" s="64">
        <f t="shared" si="3"/>
        <v>831</v>
      </c>
      <c r="AG6" s="64" t="str">
        <f t="shared" si="3"/>
        <v>-</v>
      </c>
      <c r="AH6" s="64">
        <f t="shared" si="3"/>
        <v>831</v>
      </c>
      <c r="AI6" s="65">
        <f>IF(AI8="-",NA(),AI8)</f>
        <v>101.2</v>
      </c>
      <c r="AJ6" s="65">
        <f t="shared" ref="AJ6:AR6" si="5">IF(AJ8="-",NA(),AJ8)</f>
        <v>97.7</v>
      </c>
      <c r="AK6" s="65">
        <f t="shared" si="5"/>
        <v>98</v>
      </c>
      <c r="AL6" s="65">
        <f t="shared" si="5"/>
        <v>98.5</v>
      </c>
      <c r="AM6" s="65">
        <f t="shared" si="5"/>
        <v>109.9</v>
      </c>
      <c r="AN6" s="65">
        <f t="shared" si="5"/>
        <v>99.8</v>
      </c>
      <c r="AO6" s="65">
        <f t="shared" si="5"/>
        <v>100.1</v>
      </c>
      <c r="AP6" s="65">
        <f t="shared" si="5"/>
        <v>100</v>
      </c>
      <c r="AQ6" s="65">
        <f t="shared" si="5"/>
        <v>99.2</v>
      </c>
      <c r="AR6" s="65">
        <f t="shared" si="5"/>
        <v>102.9</v>
      </c>
      <c r="AS6" s="65" t="str">
        <f>IF(AS8="-","【-】","【"&amp;SUBSTITUTE(TEXT(AS8,"#,##0.0"),"-","△")&amp;"】")</f>
        <v>【102.5】</v>
      </c>
      <c r="AT6" s="65">
        <f>IF(AT8="-",NA(),AT8)</f>
        <v>97</v>
      </c>
      <c r="AU6" s="65">
        <f t="shared" ref="AU6:BC6" si="6">IF(AU8="-",NA(),AU8)</f>
        <v>95</v>
      </c>
      <c r="AV6" s="65">
        <f t="shared" si="6"/>
        <v>95.7</v>
      </c>
      <c r="AW6" s="65">
        <f t="shared" si="6"/>
        <v>97</v>
      </c>
      <c r="AX6" s="65">
        <f t="shared" si="6"/>
        <v>90.2</v>
      </c>
      <c r="AY6" s="65">
        <f t="shared" si="6"/>
        <v>93.6</v>
      </c>
      <c r="AZ6" s="65">
        <f t="shared" si="6"/>
        <v>94</v>
      </c>
      <c r="BA6" s="65">
        <f t="shared" si="6"/>
        <v>94.1</v>
      </c>
      <c r="BB6" s="65">
        <f t="shared" si="6"/>
        <v>93.7</v>
      </c>
      <c r="BC6" s="65">
        <f t="shared" si="6"/>
        <v>88.7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2.5</v>
      </c>
      <c r="BG6" s="65">
        <f t="shared" si="7"/>
        <v>3.9</v>
      </c>
      <c r="BH6" s="65">
        <f t="shared" si="7"/>
        <v>1.9</v>
      </c>
      <c r="BI6" s="65">
        <f t="shared" si="7"/>
        <v>0</v>
      </c>
      <c r="BJ6" s="65">
        <f t="shared" si="7"/>
        <v>33.9</v>
      </c>
      <c r="BK6" s="65">
        <f t="shared" si="7"/>
        <v>34.9</v>
      </c>
      <c r="BL6" s="65">
        <f t="shared" si="7"/>
        <v>32.6</v>
      </c>
      <c r="BM6" s="65">
        <f t="shared" si="7"/>
        <v>27</v>
      </c>
      <c r="BN6" s="65">
        <f t="shared" si="7"/>
        <v>34.200000000000003</v>
      </c>
      <c r="BO6" s="65" t="str">
        <f>IF(BO8="-","【-】","【"&amp;SUBSTITUTE(TEXT(BO8,"#,##0.0"),"-","△")&amp;"】")</f>
        <v>【69.3】</v>
      </c>
      <c r="BP6" s="65">
        <f>IF(BP8="-",NA(),BP8)</f>
        <v>91.9</v>
      </c>
      <c r="BQ6" s="65">
        <f t="shared" ref="BQ6:BY6" si="8">IF(BQ8="-",NA(),BQ8)</f>
        <v>90.8</v>
      </c>
      <c r="BR6" s="65">
        <f t="shared" si="8"/>
        <v>83</v>
      </c>
      <c r="BS6" s="65">
        <f t="shared" si="8"/>
        <v>86.4</v>
      </c>
      <c r="BT6" s="65">
        <f t="shared" si="8"/>
        <v>71.5</v>
      </c>
      <c r="BU6" s="65">
        <f t="shared" si="8"/>
        <v>79.5</v>
      </c>
      <c r="BV6" s="65">
        <f t="shared" si="8"/>
        <v>79.900000000000006</v>
      </c>
      <c r="BW6" s="65">
        <f t="shared" si="8"/>
        <v>80.2</v>
      </c>
      <c r="BX6" s="65">
        <f t="shared" si="8"/>
        <v>79.8</v>
      </c>
      <c r="BY6" s="65">
        <f t="shared" si="8"/>
        <v>70.599999999999994</v>
      </c>
      <c r="BZ6" s="65" t="str">
        <f>IF(BZ8="-","【-】","【"&amp;SUBSTITUTE(TEXT(BZ8,"#,##0.0"),"-","△")&amp;"】")</f>
        <v>【67.2】</v>
      </c>
      <c r="CA6" s="66">
        <f>IF(CA8="-",NA(),CA8)</f>
        <v>74480</v>
      </c>
      <c r="CB6" s="66">
        <f t="shared" ref="CB6:CJ6" si="9">IF(CB8="-",NA(),CB8)</f>
        <v>77576</v>
      </c>
      <c r="CC6" s="66">
        <f t="shared" si="9"/>
        <v>78843</v>
      </c>
      <c r="CD6" s="66">
        <f t="shared" si="9"/>
        <v>79821</v>
      </c>
      <c r="CE6" s="66">
        <f t="shared" si="9"/>
        <v>90082</v>
      </c>
      <c r="CF6" s="66">
        <f t="shared" si="9"/>
        <v>64765</v>
      </c>
      <c r="CG6" s="66">
        <f t="shared" si="9"/>
        <v>66228</v>
      </c>
      <c r="CH6" s="66">
        <f t="shared" si="9"/>
        <v>68751</v>
      </c>
      <c r="CI6" s="66">
        <f t="shared" si="9"/>
        <v>70630</v>
      </c>
      <c r="CJ6" s="66">
        <f t="shared" si="9"/>
        <v>75766</v>
      </c>
      <c r="CK6" s="65" t="str">
        <f>IF(CK8="-","【-】","【"&amp;SUBSTITUTE(TEXT(CK8,"#,##0"),"-","△")&amp;"】")</f>
        <v>【56,733】</v>
      </c>
      <c r="CL6" s="66">
        <f>IF(CL8="-",NA(),CL8)</f>
        <v>22262</v>
      </c>
      <c r="CM6" s="66">
        <f t="shared" ref="CM6:CU6" si="10">IF(CM8="-",NA(),CM8)</f>
        <v>22105</v>
      </c>
      <c r="CN6" s="66">
        <f t="shared" si="10"/>
        <v>23350</v>
      </c>
      <c r="CO6" s="66">
        <f t="shared" si="10"/>
        <v>23879</v>
      </c>
      <c r="CP6" s="66">
        <f t="shared" si="10"/>
        <v>26149</v>
      </c>
      <c r="CQ6" s="66">
        <f t="shared" si="10"/>
        <v>17680</v>
      </c>
      <c r="CR6" s="66">
        <f t="shared" si="10"/>
        <v>18393</v>
      </c>
      <c r="CS6" s="66">
        <f t="shared" si="10"/>
        <v>19207</v>
      </c>
      <c r="CT6" s="66">
        <f t="shared" si="10"/>
        <v>20687</v>
      </c>
      <c r="CU6" s="66">
        <f t="shared" si="10"/>
        <v>22637</v>
      </c>
      <c r="CV6" s="65" t="str">
        <f>IF(CV8="-","【-】","【"&amp;SUBSTITUTE(TEXT(CV8,"#,##0"),"-","△")&amp;"】")</f>
        <v>【16,778】</v>
      </c>
      <c r="CW6" s="65">
        <f>IF(CW8="-",NA(),CW8)</f>
        <v>44</v>
      </c>
      <c r="CX6" s="65">
        <f t="shared" ref="CX6:DF6" si="11">IF(CX8="-",NA(),CX8)</f>
        <v>46.3</v>
      </c>
      <c r="CY6" s="65">
        <f t="shared" si="11"/>
        <v>45.8</v>
      </c>
      <c r="CZ6" s="65">
        <f t="shared" si="11"/>
        <v>44.4</v>
      </c>
      <c r="DA6" s="65">
        <f t="shared" si="11"/>
        <v>40.700000000000003</v>
      </c>
      <c r="DB6" s="65">
        <f t="shared" si="11"/>
        <v>49.2</v>
      </c>
      <c r="DC6" s="65">
        <f t="shared" si="11"/>
        <v>48.7</v>
      </c>
      <c r="DD6" s="65">
        <f t="shared" si="11"/>
        <v>48.3</v>
      </c>
      <c r="DE6" s="65">
        <f t="shared" si="11"/>
        <v>47.7</v>
      </c>
      <c r="DF6" s="65">
        <f t="shared" si="11"/>
        <v>51.8</v>
      </c>
      <c r="DG6" s="65" t="str">
        <f>IF(DG8="-","【-】","【"&amp;SUBSTITUTE(TEXT(DG8,"#,##0.0"),"-","△")&amp;"】")</f>
        <v>【58.8】</v>
      </c>
      <c r="DH6" s="65">
        <f>IF(DH8="-",NA(),DH8)</f>
        <v>29</v>
      </c>
      <c r="DI6" s="65">
        <f t="shared" ref="DI6:DQ6" si="12">IF(DI8="-",NA(),DI8)</f>
        <v>30</v>
      </c>
      <c r="DJ6" s="65">
        <f t="shared" si="12"/>
        <v>30.1</v>
      </c>
      <c r="DK6" s="65">
        <f t="shared" si="12"/>
        <v>30.3</v>
      </c>
      <c r="DL6" s="65">
        <f t="shared" si="12"/>
        <v>24.4</v>
      </c>
      <c r="DM6" s="65">
        <f t="shared" si="12"/>
        <v>27.4</v>
      </c>
      <c r="DN6" s="65">
        <f t="shared" si="12"/>
        <v>27.8</v>
      </c>
      <c r="DO6" s="65">
        <f t="shared" si="12"/>
        <v>28.1</v>
      </c>
      <c r="DP6" s="65">
        <f t="shared" si="12"/>
        <v>29.2</v>
      </c>
      <c r="DQ6" s="65">
        <f t="shared" si="12"/>
        <v>29</v>
      </c>
      <c r="DR6" s="65" t="str">
        <f>IF(DR8="-","【-】","【"&amp;SUBSTITUTE(TEXT(DR8,"#,##0.0"),"-","△")&amp;"】")</f>
        <v>【24.8】</v>
      </c>
      <c r="DS6" s="65">
        <f>IF(DS8="-",NA(),DS8)</f>
        <v>55</v>
      </c>
      <c r="DT6" s="65">
        <f t="shared" ref="DT6:EB6" si="13">IF(DT8="-",NA(),DT8)</f>
        <v>53.2</v>
      </c>
      <c r="DU6" s="65">
        <f t="shared" si="13"/>
        <v>51</v>
      </c>
      <c r="DV6" s="65">
        <f t="shared" si="13"/>
        <v>54</v>
      </c>
      <c r="DW6" s="65">
        <f t="shared" si="13"/>
        <v>56.9</v>
      </c>
      <c r="DX6" s="65">
        <f t="shared" si="13"/>
        <v>51.2</v>
      </c>
      <c r="DY6" s="65">
        <f t="shared" si="13"/>
        <v>52</v>
      </c>
      <c r="DZ6" s="65">
        <f t="shared" si="13"/>
        <v>52.5</v>
      </c>
      <c r="EA6" s="65">
        <f t="shared" si="13"/>
        <v>52.5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73.400000000000006</v>
      </c>
      <c r="EE6" s="65">
        <f t="shared" ref="EE6:EM6" si="14">IF(EE8="-",NA(),EE8)</f>
        <v>62</v>
      </c>
      <c r="EF6" s="65">
        <f t="shared" si="14"/>
        <v>63.7</v>
      </c>
      <c r="EG6" s="65">
        <f t="shared" si="14"/>
        <v>65.8</v>
      </c>
      <c r="EH6" s="65">
        <f t="shared" si="14"/>
        <v>70.599999999999994</v>
      </c>
      <c r="EI6" s="65">
        <f t="shared" si="14"/>
        <v>64.3</v>
      </c>
      <c r="EJ6" s="65">
        <f t="shared" si="14"/>
        <v>66</v>
      </c>
      <c r="EK6" s="65">
        <f t="shared" si="14"/>
        <v>67.099999999999994</v>
      </c>
      <c r="EL6" s="65">
        <f t="shared" si="14"/>
        <v>67.900000000000006</v>
      </c>
      <c r="EM6" s="65">
        <f t="shared" si="14"/>
        <v>69.2</v>
      </c>
      <c r="EN6" s="65" t="str">
        <f>IF(EN8="-","【-】","【"&amp;SUBSTITUTE(TEXT(EN8,"#,##0.0"),"-","△")&amp;"】")</f>
        <v>【70.3】</v>
      </c>
      <c r="EO6" s="66">
        <f>IF(EO8="-",NA(),EO8)</f>
        <v>42402470</v>
      </c>
      <c r="EP6" s="66">
        <f t="shared" ref="EP6:EX6" si="15">IF(EP8="-",NA(),EP8)</f>
        <v>48919668</v>
      </c>
      <c r="EQ6" s="66">
        <f t="shared" si="15"/>
        <v>46175806</v>
      </c>
      <c r="ER6" s="66">
        <f t="shared" si="15"/>
        <v>47552943</v>
      </c>
      <c r="ES6" s="66">
        <f t="shared" si="15"/>
        <v>50035421</v>
      </c>
      <c r="ET6" s="66">
        <f t="shared" si="15"/>
        <v>51669762</v>
      </c>
      <c r="EU6" s="66">
        <f t="shared" si="15"/>
        <v>53351028</v>
      </c>
      <c r="EV6" s="66">
        <f t="shared" si="15"/>
        <v>55620962</v>
      </c>
      <c r="EW6" s="66">
        <f t="shared" si="15"/>
        <v>57155394</v>
      </c>
      <c r="EX6" s="66">
        <f t="shared" si="15"/>
        <v>58042153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169</v>
      </c>
      <c r="B7" s="63">
        <f t="shared" ref="B7:AH7" si="16">B8</f>
        <v>2020</v>
      </c>
      <c r="C7" s="63">
        <f t="shared" si="16"/>
        <v>277500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地方独立行政法人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500床以上</v>
      </c>
      <c r="O7" s="63" t="str">
        <f>O8</f>
        <v>非設置</v>
      </c>
      <c r="P7" s="63" t="str">
        <f>P8</f>
        <v>直営</v>
      </c>
      <c r="Q7" s="64">
        <f t="shared" si="16"/>
        <v>35</v>
      </c>
      <c r="R7" s="63" t="str">
        <f t="shared" si="16"/>
        <v>対象</v>
      </c>
      <c r="S7" s="63" t="str">
        <f t="shared" si="16"/>
        <v>透 I 未 訓 ガ</v>
      </c>
      <c r="T7" s="63" t="str">
        <f t="shared" si="16"/>
        <v>救 臨 が 災 地</v>
      </c>
      <c r="U7" s="64" t="str">
        <f>U8</f>
        <v>-</v>
      </c>
      <c r="V7" s="64">
        <f>V8</f>
        <v>89064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831</v>
      </c>
      <c r="AA7" s="64" t="str">
        <f t="shared" si="16"/>
        <v>-</v>
      </c>
      <c r="AB7" s="64" t="str">
        <f t="shared" si="16"/>
        <v>-</v>
      </c>
      <c r="AC7" s="64">
        <f t="shared" si="16"/>
        <v>34</v>
      </c>
      <c r="AD7" s="64" t="str">
        <f t="shared" si="16"/>
        <v>-</v>
      </c>
      <c r="AE7" s="64">
        <f t="shared" si="16"/>
        <v>865</v>
      </c>
      <c r="AF7" s="64">
        <f t="shared" si="16"/>
        <v>831</v>
      </c>
      <c r="AG7" s="64" t="str">
        <f t="shared" si="16"/>
        <v>-</v>
      </c>
      <c r="AH7" s="64">
        <f t="shared" si="16"/>
        <v>831</v>
      </c>
      <c r="AI7" s="65">
        <f>AI8</f>
        <v>101.2</v>
      </c>
      <c r="AJ7" s="65">
        <f t="shared" ref="AJ7:AR7" si="17">AJ8</f>
        <v>97.7</v>
      </c>
      <c r="AK7" s="65">
        <f t="shared" si="17"/>
        <v>98</v>
      </c>
      <c r="AL7" s="65">
        <f t="shared" si="17"/>
        <v>98.5</v>
      </c>
      <c r="AM7" s="65">
        <f t="shared" si="17"/>
        <v>109.9</v>
      </c>
      <c r="AN7" s="65">
        <f t="shared" si="17"/>
        <v>99.8</v>
      </c>
      <c r="AO7" s="65">
        <f t="shared" si="17"/>
        <v>100.1</v>
      </c>
      <c r="AP7" s="65">
        <f t="shared" si="17"/>
        <v>100</v>
      </c>
      <c r="AQ7" s="65">
        <f t="shared" si="17"/>
        <v>99.2</v>
      </c>
      <c r="AR7" s="65">
        <f t="shared" si="17"/>
        <v>102.9</v>
      </c>
      <c r="AS7" s="65"/>
      <c r="AT7" s="65">
        <f>AT8</f>
        <v>97</v>
      </c>
      <c r="AU7" s="65">
        <f t="shared" ref="AU7:BC7" si="18">AU8</f>
        <v>95</v>
      </c>
      <c r="AV7" s="65">
        <f t="shared" si="18"/>
        <v>95.7</v>
      </c>
      <c r="AW7" s="65">
        <f t="shared" si="18"/>
        <v>97</v>
      </c>
      <c r="AX7" s="65">
        <f t="shared" si="18"/>
        <v>90.2</v>
      </c>
      <c r="AY7" s="65">
        <f t="shared" si="18"/>
        <v>93.6</v>
      </c>
      <c r="AZ7" s="65">
        <f t="shared" si="18"/>
        <v>94</v>
      </c>
      <c r="BA7" s="65">
        <f t="shared" si="18"/>
        <v>94.1</v>
      </c>
      <c r="BB7" s="65">
        <f t="shared" si="18"/>
        <v>93.7</v>
      </c>
      <c r="BC7" s="65">
        <f t="shared" si="18"/>
        <v>88.7</v>
      </c>
      <c r="BD7" s="65"/>
      <c r="BE7" s="65">
        <f>BE8</f>
        <v>0</v>
      </c>
      <c r="BF7" s="65">
        <f t="shared" ref="BF7:BN7" si="19">BF8</f>
        <v>2.5</v>
      </c>
      <c r="BG7" s="65">
        <f t="shared" si="19"/>
        <v>3.9</v>
      </c>
      <c r="BH7" s="65">
        <f t="shared" si="19"/>
        <v>1.9</v>
      </c>
      <c r="BI7" s="65">
        <f t="shared" si="19"/>
        <v>0</v>
      </c>
      <c r="BJ7" s="65">
        <f t="shared" si="19"/>
        <v>33.9</v>
      </c>
      <c r="BK7" s="65">
        <f t="shared" si="19"/>
        <v>34.9</v>
      </c>
      <c r="BL7" s="65">
        <f t="shared" si="19"/>
        <v>32.6</v>
      </c>
      <c r="BM7" s="65">
        <f t="shared" si="19"/>
        <v>27</v>
      </c>
      <c r="BN7" s="65">
        <f t="shared" si="19"/>
        <v>34.200000000000003</v>
      </c>
      <c r="BO7" s="65"/>
      <c r="BP7" s="65">
        <f>BP8</f>
        <v>91.9</v>
      </c>
      <c r="BQ7" s="65">
        <f t="shared" ref="BQ7:BY7" si="20">BQ8</f>
        <v>90.8</v>
      </c>
      <c r="BR7" s="65">
        <f t="shared" si="20"/>
        <v>83</v>
      </c>
      <c r="BS7" s="65">
        <f t="shared" si="20"/>
        <v>86.4</v>
      </c>
      <c r="BT7" s="65">
        <f t="shared" si="20"/>
        <v>71.5</v>
      </c>
      <c r="BU7" s="65">
        <f t="shared" si="20"/>
        <v>79.5</v>
      </c>
      <c r="BV7" s="65">
        <f t="shared" si="20"/>
        <v>79.900000000000006</v>
      </c>
      <c r="BW7" s="65">
        <f t="shared" si="20"/>
        <v>80.2</v>
      </c>
      <c r="BX7" s="65">
        <f t="shared" si="20"/>
        <v>79.8</v>
      </c>
      <c r="BY7" s="65">
        <f t="shared" si="20"/>
        <v>70.599999999999994</v>
      </c>
      <c r="BZ7" s="65"/>
      <c r="CA7" s="66">
        <f>CA8</f>
        <v>74480</v>
      </c>
      <c r="CB7" s="66">
        <f t="shared" ref="CB7:CJ7" si="21">CB8</f>
        <v>77576</v>
      </c>
      <c r="CC7" s="66">
        <f t="shared" si="21"/>
        <v>78843</v>
      </c>
      <c r="CD7" s="66">
        <f t="shared" si="21"/>
        <v>79821</v>
      </c>
      <c r="CE7" s="66">
        <f t="shared" si="21"/>
        <v>90082</v>
      </c>
      <c r="CF7" s="66">
        <f t="shared" si="21"/>
        <v>64765</v>
      </c>
      <c r="CG7" s="66">
        <f t="shared" si="21"/>
        <v>66228</v>
      </c>
      <c r="CH7" s="66">
        <f t="shared" si="21"/>
        <v>68751</v>
      </c>
      <c r="CI7" s="66">
        <f t="shared" si="21"/>
        <v>70630</v>
      </c>
      <c r="CJ7" s="66">
        <f t="shared" si="21"/>
        <v>75766</v>
      </c>
      <c r="CK7" s="65"/>
      <c r="CL7" s="66">
        <f>CL8</f>
        <v>22262</v>
      </c>
      <c r="CM7" s="66">
        <f t="shared" ref="CM7:CU7" si="22">CM8</f>
        <v>22105</v>
      </c>
      <c r="CN7" s="66">
        <f t="shared" si="22"/>
        <v>23350</v>
      </c>
      <c r="CO7" s="66">
        <f t="shared" si="22"/>
        <v>23879</v>
      </c>
      <c r="CP7" s="66">
        <f t="shared" si="22"/>
        <v>26149</v>
      </c>
      <c r="CQ7" s="66">
        <f t="shared" si="22"/>
        <v>17680</v>
      </c>
      <c r="CR7" s="66">
        <f t="shared" si="22"/>
        <v>18393</v>
      </c>
      <c r="CS7" s="66">
        <f t="shared" si="22"/>
        <v>19207</v>
      </c>
      <c r="CT7" s="66">
        <f t="shared" si="22"/>
        <v>20687</v>
      </c>
      <c r="CU7" s="66">
        <f t="shared" si="22"/>
        <v>22637</v>
      </c>
      <c r="CV7" s="65"/>
      <c r="CW7" s="65">
        <f>CW8</f>
        <v>44</v>
      </c>
      <c r="CX7" s="65">
        <f t="shared" ref="CX7:DF7" si="23">CX8</f>
        <v>46.3</v>
      </c>
      <c r="CY7" s="65">
        <f t="shared" si="23"/>
        <v>45.8</v>
      </c>
      <c r="CZ7" s="65">
        <f t="shared" si="23"/>
        <v>44.4</v>
      </c>
      <c r="DA7" s="65">
        <f t="shared" si="23"/>
        <v>40.700000000000003</v>
      </c>
      <c r="DB7" s="65">
        <f t="shared" si="23"/>
        <v>49.2</v>
      </c>
      <c r="DC7" s="65">
        <f t="shared" si="23"/>
        <v>48.7</v>
      </c>
      <c r="DD7" s="65">
        <f t="shared" si="23"/>
        <v>48.3</v>
      </c>
      <c r="DE7" s="65">
        <f t="shared" si="23"/>
        <v>47.7</v>
      </c>
      <c r="DF7" s="65">
        <f t="shared" si="23"/>
        <v>51.8</v>
      </c>
      <c r="DG7" s="65"/>
      <c r="DH7" s="65">
        <f>DH8</f>
        <v>29</v>
      </c>
      <c r="DI7" s="65">
        <f t="shared" ref="DI7:DQ7" si="24">DI8</f>
        <v>30</v>
      </c>
      <c r="DJ7" s="65">
        <f t="shared" si="24"/>
        <v>30.1</v>
      </c>
      <c r="DK7" s="65">
        <f t="shared" si="24"/>
        <v>30.3</v>
      </c>
      <c r="DL7" s="65">
        <f t="shared" si="24"/>
        <v>24.4</v>
      </c>
      <c r="DM7" s="65">
        <f t="shared" si="24"/>
        <v>27.4</v>
      </c>
      <c r="DN7" s="65">
        <f t="shared" si="24"/>
        <v>27.8</v>
      </c>
      <c r="DO7" s="65">
        <f t="shared" si="24"/>
        <v>28.1</v>
      </c>
      <c r="DP7" s="65">
        <f t="shared" si="24"/>
        <v>29.2</v>
      </c>
      <c r="DQ7" s="65">
        <f t="shared" si="24"/>
        <v>29</v>
      </c>
      <c r="DR7" s="65"/>
      <c r="DS7" s="65">
        <f>DS8</f>
        <v>55</v>
      </c>
      <c r="DT7" s="65">
        <f t="shared" ref="DT7:EB7" si="25">DT8</f>
        <v>53.2</v>
      </c>
      <c r="DU7" s="65">
        <f t="shared" si="25"/>
        <v>51</v>
      </c>
      <c r="DV7" s="65">
        <f t="shared" si="25"/>
        <v>54</v>
      </c>
      <c r="DW7" s="65">
        <f t="shared" si="25"/>
        <v>56.9</v>
      </c>
      <c r="DX7" s="65">
        <f t="shared" si="25"/>
        <v>51.2</v>
      </c>
      <c r="DY7" s="65">
        <f t="shared" si="25"/>
        <v>52</v>
      </c>
      <c r="DZ7" s="65">
        <f t="shared" si="25"/>
        <v>52.5</v>
      </c>
      <c r="EA7" s="65">
        <f t="shared" si="25"/>
        <v>52.5</v>
      </c>
      <c r="EB7" s="65">
        <f t="shared" si="25"/>
        <v>54</v>
      </c>
      <c r="EC7" s="65"/>
      <c r="ED7" s="65">
        <f>ED8</f>
        <v>73.400000000000006</v>
      </c>
      <c r="EE7" s="65">
        <f t="shared" ref="EE7:EM7" si="26">EE8</f>
        <v>62</v>
      </c>
      <c r="EF7" s="65">
        <f t="shared" si="26"/>
        <v>63.7</v>
      </c>
      <c r="EG7" s="65">
        <f t="shared" si="26"/>
        <v>65.8</v>
      </c>
      <c r="EH7" s="65">
        <f t="shared" si="26"/>
        <v>70.599999999999994</v>
      </c>
      <c r="EI7" s="65">
        <f t="shared" si="26"/>
        <v>64.3</v>
      </c>
      <c r="EJ7" s="65">
        <f t="shared" si="26"/>
        <v>66</v>
      </c>
      <c r="EK7" s="65">
        <f t="shared" si="26"/>
        <v>67.099999999999994</v>
      </c>
      <c r="EL7" s="65">
        <f t="shared" si="26"/>
        <v>67.900000000000006</v>
      </c>
      <c r="EM7" s="65">
        <f t="shared" si="26"/>
        <v>69.2</v>
      </c>
      <c r="EN7" s="65"/>
      <c r="EO7" s="66">
        <f>EO8</f>
        <v>42402470</v>
      </c>
      <c r="EP7" s="66">
        <f t="shared" ref="EP7:EX7" si="27">EP8</f>
        <v>48919668</v>
      </c>
      <c r="EQ7" s="66">
        <f t="shared" si="27"/>
        <v>46175806</v>
      </c>
      <c r="ER7" s="66">
        <f t="shared" si="27"/>
        <v>47552943</v>
      </c>
      <c r="ES7" s="66">
        <f t="shared" si="27"/>
        <v>50035421</v>
      </c>
      <c r="ET7" s="66">
        <f t="shared" si="27"/>
        <v>51669762</v>
      </c>
      <c r="EU7" s="66">
        <f t="shared" si="27"/>
        <v>53351028</v>
      </c>
      <c r="EV7" s="66">
        <f t="shared" si="27"/>
        <v>55620962</v>
      </c>
      <c r="EW7" s="66">
        <f t="shared" si="27"/>
        <v>57155394</v>
      </c>
      <c r="EX7" s="66">
        <f t="shared" si="27"/>
        <v>58042153</v>
      </c>
      <c r="EY7" s="66"/>
    </row>
    <row r="8" spans="1:155" s="67" customFormat="1">
      <c r="A8" s="48"/>
      <c r="B8" s="68">
        <v>2020</v>
      </c>
      <c r="C8" s="68">
        <v>277500</v>
      </c>
      <c r="D8" s="68">
        <v>46</v>
      </c>
      <c r="E8" s="68">
        <v>6</v>
      </c>
      <c r="F8" s="68">
        <v>0</v>
      </c>
      <c r="G8" s="68">
        <v>1</v>
      </c>
      <c r="H8" s="68" t="s">
        <v>170</v>
      </c>
      <c r="I8" s="68" t="s">
        <v>171</v>
      </c>
      <c r="J8" s="68" t="s">
        <v>172</v>
      </c>
      <c r="K8" s="68" t="s">
        <v>173</v>
      </c>
      <c r="L8" s="68" t="s">
        <v>174</v>
      </c>
      <c r="M8" s="68" t="s">
        <v>175</v>
      </c>
      <c r="N8" s="68" t="s">
        <v>176</v>
      </c>
      <c r="O8" s="68" t="s">
        <v>177</v>
      </c>
      <c r="P8" s="68" t="s">
        <v>178</v>
      </c>
      <c r="Q8" s="69">
        <v>35</v>
      </c>
      <c r="R8" s="68" t="s">
        <v>179</v>
      </c>
      <c r="S8" s="68" t="s">
        <v>180</v>
      </c>
      <c r="T8" s="68" t="s">
        <v>181</v>
      </c>
      <c r="U8" s="69" t="s">
        <v>39</v>
      </c>
      <c r="V8" s="69">
        <v>89064</v>
      </c>
      <c r="W8" s="68" t="s">
        <v>182</v>
      </c>
      <c r="X8" s="68" t="s">
        <v>182</v>
      </c>
      <c r="Y8" s="70" t="s">
        <v>183</v>
      </c>
      <c r="Z8" s="69">
        <v>831</v>
      </c>
      <c r="AA8" s="69" t="s">
        <v>39</v>
      </c>
      <c r="AB8" s="69" t="s">
        <v>39</v>
      </c>
      <c r="AC8" s="69">
        <v>34</v>
      </c>
      <c r="AD8" s="69" t="s">
        <v>39</v>
      </c>
      <c r="AE8" s="69">
        <v>865</v>
      </c>
      <c r="AF8" s="69">
        <v>831</v>
      </c>
      <c r="AG8" s="69" t="s">
        <v>39</v>
      </c>
      <c r="AH8" s="69">
        <v>831</v>
      </c>
      <c r="AI8" s="71">
        <v>101.2</v>
      </c>
      <c r="AJ8" s="71">
        <v>97.7</v>
      </c>
      <c r="AK8" s="71">
        <v>98</v>
      </c>
      <c r="AL8" s="71">
        <v>98.5</v>
      </c>
      <c r="AM8" s="71">
        <v>109.9</v>
      </c>
      <c r="AN8" s="71">
        <v>99.8</v>
      </c>
      <c r="AO8" s="71">
        <v>100.1</v>
      </c>
      <c r="AP8" s="71">
        <v>100</v>
      </c>
      <c r="AQ8" s="71">
        <v>99.2</v>
      </c>
      <c r="AR8" s="71">
        <v>102.9</v>
      </c>
      <c r="AS8" s="71">
        <v>102.5</v>
      </c>
      <c r="AT8" s="71">
        <v>97</v>
      </c>
      <c r="AU8" s="71">
        <v>95</v>
      </c>
      <c r="AV8" s="71">
        <v>95.7</v>
      </c>
      <c r="AW8" s="71">
        <v>97</v>
      </c>
      <c r="AX8" s="71">
        <v>90.2</v>
      </c>
      <c r="AY8" s="71">
        <v>93.6</v>
      </c>
      <c r="AZ8" s="71">
        <v>94</v>
      </c>
      <c r="BA8" s="71">
        <v>94.1</v>
      </c>
      <c r="BB8" s="71">
        <v>93.7</v>
      </c>
      <c r="BC8" s="71">
        <v>88.7</v>
      </c>
      <c r="BD8" s="71">
        <v>84.7</v>
      </c>
      <c r="BE8" s="72">
        <v>0</v>
      </c>
      <c r="BF8" s="72">
        <v>2.5</v>
      </c>
      <c r="BG8" s="72">
        <v>3.9</v>
      </c>
      <c r="BH8" s="72">
        <v>1.9</v>
      </c>
      <c r="BI8" s="72">
        <v>0</v>
      </c>
      <c r="BJ8" s="72">
        <v>33.9</v>
      </c>
      <c r="BK8" s="72">
        <v>34.9</v>
      </c>
      <c r="BL8" s="72">
        <v>32.6</v>
      </c>
      <c r="BM8" s="72">
        <v>27</v>
      </c>
      <c r="BN8" s="72">
        <v>34.200000000000003</v>
      </c>
      <c r="BO8" s="72">
        <v>69.3</v>
      </c>
      <c r="BP8" s="71">
        <v>91.9</v>
      </c>
      <c r="BQ8" s="71">
        <v>90.8</v>
      </c>
      <c r="BR8" s="71">
        <v>83</v>
      </c>
      <c r="BS8" s="71">
        <v>86.4</v>
      </c>
      <c r="BT8" s="71">
        <v>71.5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70.599999999999994</v>
      </c>
      <c r="BZ8" s="71">
        <v>67.2</v>
      </c>
      <c r="CA8" s="72">
        <v>74480</v>
      </c>
      <c r="CB8" s="72">
        <v>77576</v>
      </c>
      <c r="CC8" s="72">
        <v>78843</v>
      </c>
      <c r="CD8" s="72">
        <v>79821</v>
      </c>
      <c r="CE8" s="72">
        <v>90082</v>
      </c>
      <c r="CF8" s="72">
        <v>64765</v>
      </c>
      <c r="CG8" s="72">
        <v>66228</v>
      </c>
      <c r="CH8" s="72">
        <v>68751</v>
      </c>
      <c r="CI8" s="72">
        <v>70630</v>
      </c>
      <c r="CJ8" s="72">
        <v>75766</v>
      </c>
      <c r="CK8" s="71">
        <v>56733</v>
      </c>
      <c r="CL8" s="72">
        <v>22262</v>
      </c>
      <c r="CM8" s="72">
        <v>22105</v>
      </c>
      <c r="CN8" s="72">
        <v>23350</v>
      </c>
      <c r="CO8" s="72">
        <v>23879</v>
      </c>
      <c r="CP8" s="72">
        <v>26149</v>
      </c>
      <c r="CQ8" s="72">
        <v>17680</v>
      </c>
      <c r="CR8" s="72">
        <v>18393</v>
      </c>
      <c r="CS8" s="72">
        <v>19207</v>
      </c>
      <c r="CT8" s="72">
        <v>20687</v>
      </c>
      <c r="CU8" s="72">
        <v>22637</v>
      </c>
      <c r="CV8" s="71">
        <v>16778</v>
      </c>
      <c r="CW8" s="72">
        <v>44</v>
      </c>
      <c r="CX8" s="72">
        <v>46.3</v>
      </c>
      <c r="CY8" s="72">
        <v>45.8</v>
      </c>
      <c r="CZ8" s="72">
        <v>44.4</v>
      </c>
      <c r="DA8" s="72">
        <v>40.700000000000003</v>
      </c>
      <c r="DB8" s="72">
        <v>49.2</v>
      </c>
      <c r="DC8" s="72">
        <v>48.7</v>
      </c>
      <c r="DD8" s="72">
        <v>48.3</v>
      </c>
      <c r="DE8" s="72">
        <v>47.7</v>
      </c>
      <c r="DF8" s="72">
        <v>51.8</v>
      </c>
      <c r="DG8" s="72">
        <v>58.8</v>
      </c>
      <c r="DH8" s="72">
        <v>29</v>
      </c>
      <c r="DI8" s="72">
        <v>30</v>
      </c>
      <c r="DJ8" s="72">
        <v>30.1</v>
      </c>
      <c r="DK8" s="72">
        <v>30.3</v>
      </c>
      <c r="DL8" s="72">
        <v>24.4</v>
      </c>
      <c r="DM8" s="72">
        <v>27.4</v>
      </c>
      <c r="DN8" s="72">
        <v>27.8</v>
      </c>
      <c r="DO8" s="72">
        <v>28.1</v>
      </c>
      <c r="DP8" s="72">
        <v>29.2</v>
      </c>
      <c r="DQ8" s="72">
        <v>29</v>
      </c>
      <c r="DR8" s="72">
        <v>24.8</v>
      </c>
      <c r="DS8" s="71">
        <v>55</v>
      </c>
      <c r="DT8" s="71">
        <v>53.2</v>
      </c>
      <c r="DU8" s="71">
        <v>51</v>
      </c>
      <c r="DV8" s="71">
        <v>54</v>
      </c>
      <c r="DW8" s="71">
        <v>56.9</v>
      </c>
      <c r="DX8" s="71">
        <v>51.2</v>
      </c>
      <c r="DY8" s="71">
        <v>52</v>
      </c>
      <c r="DZ8" s="71">
        <v>52.5</v>
      </c>
      <c r="EA8" s="71">
        <v>52.5</v>
      </c>
      <c r="EB8" s="71">
        <v>54</v>
      </c>
      <c r="EC8" s="71">
        <v>54.8</v>
      </c>
      <c r="ED8" s="71">
        <v>73.400000000000006</v>
      </c>
      <c r="EE8" s="71">
        <v>62</v>
      </c>
      <c r="EF8" s="71">
        <v>63.7</v>
      </c>
      <c r="EG8" s="71">
        <v>65.8</v>
      </c>
      <c r="EH8" s="71">
        <v>70.599999999999994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69.2</v>
      </c>
      <c r="EN8" s="71">
        <v>70.3</v>
      </c>
      <c r="EO8" s="72">
        <v>42402470</v>
      </c>
      <c r="EP8" s="72">
        <v>48919668</v>
      </c>
      <c r="EQ8" s="72">
        <v>46175806</v>
      </c>
      <c r="ER8" s="72">
        <v>47552943</v>
      </c>
      <c r="ES8" s="72">
        <v>50035421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58042153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184</v>
      </c>
      <c r="C10" s="77" t="s">
        <v>185</v>
      </c>
      <c r="D10" s="77" t="s">
        <v>186</v>
      </c>
      <c r="E10" s="77" t="s">
        <v>187</v>
      </c>
      <c r="F10" s="77" t="s">
        <v>188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