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ishikayo\AppData\Local\Microsoft\Windows\INetCache\Content.Outlook\LJUJ1S4X\"/>
    </mc:Choice>
  </mc:AlternateContent>
  <workbookProtection workbookAlgorithmName="SHA-512" workbookHashValue="IR8L2B0hSG7P2fWUe/pcWkiD5mamNq08f4TBpqBLUrtv0UdsceOhwRgbVGVvBSznR3yMIUxeyRdTDaeBBd5nhQ==" workbookSaltValue="ym9peEzNRz2H8AOC1wAdxw==" workbookSpinCount="100000" lockStructure="1"/>
  <bookViews>
    <workbookView xWindow="0" yWindow="0" windowWidth="19515" windowHeight="82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JJ80" i="4" s="1"/>
  <c r="ES7" i="5"/>
  <c r="MH79" i="4" s="1"/>
  <c r="ER7" i="5"/>
  <c r="EQ7" i="5"/>
  <c r="EP7" i="5"/>
  <c r="EO7" i="5"/>
  <c r="EM7" i="5"/>
  <c r="EL7" i="5"/>
  <c r="EK7" i="5"/>
  <c r="GA80" i="4" s="1"/>
  <c r="EJ7" i="5"/>
  <c r="EI7" i="5"/>
  <c r="EH7" i="5"/>
  <c r="EG7" i="5"/>
  <c r="EF7" i="5"/>
  <c r="EE7" i="5"/>
  <c r="ED7" i="5"/>
  <c r="EB7" i="5"/>
  <c r="CS80" i="4" s="1"/>
  <c r="EA7" i="5"/>
  <c r="BZ80" i="4" s="1"/>
  <c r="DZ7" i="5"/>
  <c r="DY7" i="5"/>
  <c r="DX7" i="5"/>
  <c r="DW7" i="5"/>
  <c r="DV7" i="5"/>
  <c r="DU7" i="5"/>
  <c r="DT7" i="5"/>
  <c r="AN79" i="4" s="1"/>
  <c r="DS7" i="5"/>
  <c r="U79" i="4" s="1"/>
  <c r="DQ7" i="5"/>
  <c r="DP7" i="5"/>
  <c r="LY56" i="4" s="1"/>
  <c r="DO7" i="5"/>
  <c r="DN7" i="5"/>
  <c r="DM7" i="5"/>
  <c r="DL7" i="5"/>
  <c r="DK7" i="5"/>
  <c r="LY55" i="4" s="1"/>
  <c r="DJ7" i="5"/>
  <c r="LJ55" i="4" s="1"/>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CJ7" i="5"/>
  <c r="CI7" i="5"/>
  <c r="CH7" i="5"/>
  <c r="CG7" i="5"/>
  <c r="CF7" i="5"/>
  <c r="CE7" i="5"/>
  <c r="CD7" i="5"/>
  <c r="CC7" i="5"/>
  <c r="CB7" i="5"/>
  <c r="AE55" i="4" s="1"/>
  <c r="CA7" i="5"/>
  <c r="P55" i="4" s="1"/>
  <c r="BY7" i="5"/>
  <c r="BX7" i="5"/>
  <c r="LY34" i="4" s="1"/>
  <c r="BW7" i="5"/>
  <c r="BV7" i="5"/>
  <c r="BU7" i="5"/>
  <c r="BT7" i="5"/>
  <c r="BS7" i="5"/>
  <c r="LY33" i="4" s="1"/>
  <c r="BR7" i="5"/>
  <c r="LJ33" i="4" s="1"/>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LP8" i="4" s="1"/>
  <c r="AA6" i="5"/>
  <c r="JW8" i="4" s="1"/>
  <c r="Z6" i="5"/>
  <c r="ID8" i="4" s="1"/>
  <c r="Y6" i="5"/>
  <c r="X6" i="5"/>
  <c r="EG12" i="4" s="1"/>
  <c r="W6" i="5"/>
  <c r="V6" i="5"/>
  <c r="U6" i="5"/>
  <c r="T6" i="5"/>
  <c r="S6" i="5"/>
  <c r="EG10" i="4" s="1"/>
  <c r="R6" i="5"/>
  <c r="CN10" i="4" s="1"/>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MH80" i="4"/>
  <c r="LO80" i="4"/>
  <c r="KV80" i="4"/>
  <c r="KC80" i="4"/>
  <c r="HM80" i="4"/>
  <c r="GT80" i="4"/>
  <c r="FH80" i="4"/>
  <c r="EO80" i="4"/>
  <c r="BG80" i="4"/>
  <c r="AN80" i="4"/>
  <c r="U80" i="4"/>
  <c r="LO79" i="4"/>
  <c r="KV79" i="4"/>
  <c r="KC79" i="4"/>
  <c r="JJ79" i="4"/>
  <c r="HM79" i="4"/>
  <c r="GT79" i="4"/>
  <c r="GA79" i="4"/>
  <c r="FH79" i="4"/>
  <c r="EO79" i="4"/>
  <c r="CS79" i="4"/>
  <c r="BZ79" i="4"/>
  <c r="BG79" i="4"/>
  <c r="MN56" i="4"/>
  <c r="LJ56" i="4"/>
  <c r="KU56" i="4"/>
  <c r="KF56" i="4"/>
  <c r="IZ56" i="4"/>
  <c r="IK56" i="4"/>
  <c r="HV56" i="4"/>
  <c r="HG56" i="4"/>
  <c r="FL56" i="4"/>
  <c r="EW56" i="4"/>
  <c r="DD56" i="4"/>
  <c r="BX56" i="4"/>
  <c r="BI56" i="4"/>
  <c r="AT56" i="4"/>
  <c r="AE56" i="4"/>
  <c r="P56" i="4"/>
  <c r="MN55" i="4"/>
  <c r="KU55" i="4"/>
  <c r="KF55" i="4"/>
  <c r="IK55" i="4"/>
  <c r="HV55" i="4"/>
  <c r="HG55" i="4"/>
  <c r="GR55" i="4"/>
  <c r="FL55" i="4"/>
  <c r="EW55" i="4"/>
  <c r="EH55" i="4"/>
  <c r="DS55" i="4"/>
  <c r="DD55" i="4"/>
  <c r="BX55" i="4"/>
  <c r="BI55" i="4"/>
  <c r="AT55" i="4"/>
  <c r="MN34" i="4"/>
  <c r="LJ34" i="4"/>
  <c r="KU34" i="4"/>
  <c r="KF34" i="4"/>
  <c r="IZ34" i="4"/>
  <c r="IK34" i="4"/>
  <c r="HV34" i="4"/>
  <c r="HG34" i="4"/>
  <c r="FL34" i="4"/>
  <c r="EW34" i="4"/>
  <c r="DD34" i="4"/>
  <c r="BX34" i="4"/>
  <c r="BI34" i="4"/>
  <c r="AT34" i="4"/>
  <c r="AE34" i="4"/>
  <c r="P34" i="4"/>
  <c r="MN33" i="4"/>
  <c r="KU33" i="4"/>
  <c r="KF33" i="4"/>
  <c r="IK33" i="4"/>
  <c r="HV33" i="4"/>
  <c r="HG33" i="4"/>
  <c r="GR33" i="4"/>
  <c r="FL33" i="4"/>
  <c r="EW33" i="4"/>
  <c r="EH33" i="4"/>
  <c r="DS33" i="4"/>
  <c r="DD33" i="4"/>
  <c r="BX33" i="4"/>
  <c r="BI33" i="4"/>
  <c r="AT33" i="4"/>
  <c r="JW12" i="4"/>
  <c r="FZ12" i="4"/>
  <c r="CN12" i="4"/>
  <c r="AU12" i="4"/>
  <c r="B12" i="4"/>
  <c r="JW10" i="4"/>
  <c r="ID10" i="4"/>
  <c r="FZ10" i="4"/>
  <c r="AU10" i="4"/>
  <c r="FZ8" i="4"/>
  <c r="CN8" i="4"/>
  <c r="AU8" i="4"/>
  <c r="MH78" i="4" l="1"/>
  <c r="IZ54" i="4"/>
  <c r="IZ32" i="4"/>
  <c r="HM78" i="4"/>
  <c r="FL32" i="4"/>
  <c r="CS78" i="4"/>
  <c r="BX54" i="4"/>
  <c r="BX32" i="4"/>
  <c r="MN54" i="4"/>
  <c r="MN32" i="4"/>
  <c r="FL54" i="4"/>
  <c r="C11" i="5"/>
  <c r="D11" i="5"/>
  <c r="E11" i="5"/>
  <c r="B11" i="5"/>
  <c r="FH78" i="4" l="1"/>
  <c r="DS54" i="4"/>
  <c r="AE54" i="4"/>
  <c r="KU54" i="4"/>
  <c r="KU32" i="4"/>
  <c r="KC78" i="4"/>
  <c r="HG54" i="4"/>
  <c r="HG32" i="4"/>
  <c r="DS32" i="4"/>
  <c r="AN78" i="4"/>
  <c r="AE32" i="4"/>
  <c r="DD32" i="4"/>
  <c r="U78" i="4"/>
  <c r="P54" i="4"/>
  <c r="P32" i="4"/>
  <c r="KF54" i="4"/>
  <c r="KF32" i="4"/>
  <c r="JJ78" i="4"/>
  <c r="GR54" i="4"/>
  <c r="GR32" i="4"/>
  <c r="EO78" i="4"/>
  <c r="DD54" i="4"/>
  <c r="GT78" i="4"/>
  <c r="EW54" i="4"/>
  <c r="EW32" i="4"/>
  <c r="BZ78" i="4"/>
  <c r="BI54" i="4"/>
  <c r="BI32" i="4"/>
  <c r="LY54" i="4"/>
  <c r="LY32" i="4"/>
  <c r="LO78" i="4"/>
  <c r="IK54" i="4"/>
  <c r="IK32" i="4"/>
  <c r="AT54" i="4"/>
  <c r="AT32" i="4"/>
  <c r="LJ54" i="4"/>
  <c r="LJ32" i="4"/>
  <c r="KV78" i="4"/>
  <c r="HV54" i="4"/>
  <c r="HV32" i="4"/>
  <c r="GA78" i="4"/>
  <c r="EH54" i="4"/>
  <c r="EH32" i="4"/>
  <c r="BG78" i="4"/>
</calcChain>
</file>

<file path=xl/sharedStrings.xml><?xml version="1.0" encoding="utf-8"?>
<sst xmlns="http://schemas.openxmlformats.org/spreadsheetml/2006/main" count="329" uniqueCount="181">
  <si>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</si>
  <si>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</si>
  <si>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</si>
  <si>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</si>
  <si>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</si>
  <si>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</si>
  <si>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</si>
  <si>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</si>
  <si>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</si>
  <si>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</si>
  <si>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</si>
  <si>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</si>
  <si>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</si>
  <si>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</si>
  <si>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</si>
  <si>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</si>
  <si>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</si>
  <si>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</si>
  <si>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</si>
  <si>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</si>
  <si>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</si>
  <si>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</si>
  <si>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</si>
  <si>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</si>
  <si>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</si>
  <si>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</si>
  <si>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</si>
  <si>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</si>
  <si>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</si>
  <si>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</si>
  <si>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</si>
  <si>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</si>
  <si>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</si>
  <si>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</si>
  <si>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</si>
  <si>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</si>
  <si>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</si>
  <si>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</si>
  <si>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</si>
  <si>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</si>
  <si>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</si>
  <si>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</si>
  <si>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</si>
  <si>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</si>
  <si>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</si>
  <si>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</si>
  <si>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</si>
  <si>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</si>
  <si>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</si>
  <si>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</si>
  <si>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</si>
  <si>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</si>
  <si>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</si>
  <si>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</si>
  <si>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</si>
  <si>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</si>
  <si>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</si>
  <si>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</si>
  <si>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</si>
  <si>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</si>
  <si>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</si>
  <si>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</si>
  <si>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</si>
  <si>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</si>
  <si>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</si>
  <si>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</si>
  <si>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</si>
  <si>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</si>
  <si>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</si>
  <si>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</si>
  <si>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</si>
  <si>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</si>
  <si>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</si>
  <si>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</si>
  <si>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</si>
  <si>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</si>
  <si>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</si>
  <si>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</si>
  <si>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</si>
  <si>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</si>
  <si>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</si>
  <si>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</si>
  <si>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</si>
  <si>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</si>
  <si>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</si>
  <si>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</si>
  <si>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</si>
  <si>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</si>
  <si>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</si>
  <si>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</si>
  <si>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</si>
  <si>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</si>
  <si>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</si>
  <si>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</si>
  <si>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</si>
  <si>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</si>
  <si>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</si>
  <si>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</si>
  <si>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</si>
  <si>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</si>
  <si>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</si>
  <si>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</si>
  <si>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</si>
  <si>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</si>
  <si>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</si>
  <si>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</si>
  <si>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</si>
  <si>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</si>
  <si>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</si>
  <si>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</si>
  <si>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</si>
  <si>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</si>
  <si>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</si>
  <si>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</si>
  <si>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</si>
  <si>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</si>
  <si>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</si>
  <si>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</si>
  <si>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</si>
  <si>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</si>
  <si>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</si>
  <si>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</si>
  <si>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</si>
  <si>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</si>
  <si>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</si>
  <si>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</si>
  <si>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</si>
  <si>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</si>
  <si>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</si>
  <si>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</si>
  <si>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</si>
  <si>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</si>
  <si>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</si>
  <si>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</si>
  <si>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</si>
  <si>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</si>
  <si>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</si>
  <si>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</si>
  <si>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</si>
  <si>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</si>
  <si>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</si>
  <si>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</si>
  <si>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</si>
  <si>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</si>
  <si>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</si>
  <si>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</si>
  <si>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</si>
  <si>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</si>
  <si>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</si>
  <si>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</si>
  <si>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</si>
  <si>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</si>
  <si>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</si>
  <si>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</si>
  <si>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</si>
  <si>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</si>
  <si>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</si>
  <si>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</si>
  <si>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</si>
  <si>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</si>
  <si>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</si>
  <si>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</si>
  <si>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大阪精神医療センター</t>
  </si>
  <si>
    <t>地方独立行政法人</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</si>
  <si>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</si>
  <si>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</si>
  <si>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</si>
  <si>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</si>
  <si>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</si>
  <si>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</si>
  <si>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</si>
  <si>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</si>
  <si>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</si>
  <si>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</si>
  <si>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</si>
  <si>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</si>
  <si>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</si>
  <si>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①有形固定資産減価償却率：平成24年度に新病院が完成してから大規模な設備更新がほとんど発生していないため年々上昇しているが、類似病院平均値よりも低く推移している。
②器械備品減価償却率：平成30年度末の電子カルテの更新後、大規模な設備更新がほとんど発生していないため前年度より上昇しているが、類似病院平均値よりも低く推移している。
③1床あたり有形固定資産：平成30年度に器械備品の更新が終わったため、類似病院と同水準となっている。</t>
    <rPh sb="13" eb="15">
      <t>ヘイセイ</t>
    </rPh>
    <rPh sb="17" eb="19">
      <t>ネンド</t>
    </rPh>
    <rPh sb="30" eb="33">
      <t>ダイキボ</t>
    </rPh>
    <rPh sb="34" eb="36">
      <t>セツビ</t>
    </rPh>
    <rPh sb="36" eb="38">
      <t>コウシン</t>
    </rPh>
    <rPh sb="43" eb="45">
      <t>ハッセイ</t>
    </rPh>
    <rPh sb="52" eb="54">
      <t>ネンネン</t>
    </rPh>
    <rPh sb="54" eb="56">
      <t>ジョウショウ</t>
    </rPh>
    <rPh sb="64" eb="66">
      <t>ビョウイン</t>
    </rPh>
    <rPh sb="66" eb="68">
      <t>ヘイキン</t>
    </rPh>
    <rPh sb="68" eb="69">
      <t>チ</t>
    </rPh>
    <rPh sb="83" eb="85">
      <t>キカイ</t>
    </rPh>
    <rPh sb="85" eb="87">
      <t>ビヒン</t>
    </rPh>
    <rPh sb="87" eb="89">
      <t>ゲンカ</t>
    </rPh>
    <rPh sb="89" eb="91">
      <t>ショウキャク</t>
    </rPh>
    <rPh sb="91" eb="92">
      <t>リツ</t>
    </rPh>
    <rPh sb="93" eb="95">
      <t>ヘイセイ</t>
    </rPh>
    <rPh sb="97" eb="100">
      <t>ネンドマツ</t>
    </rPh>
    <rPh sb="101" eb="103">
      <t>デンシ</t>
    </rPh>
    <rPh sb="107" eb="109">
      <t>コウシン</t>
    </rPh>
    <rPh sb="109" eb="110">
      <t>ゴ</t>
    </rPh>
    <rPh sb="111" eb="114">
      <t>ダイキボ</t>
    </rPh>
    <rPh sb="115" eb="119">
      <t>セツビコウシン</t>
    </rPh>
    <rPh sb="133" eb="136">
      <t>ゼンネンド</t>
    </rPh>
    <rPh sb="168" eb="169">
      <t>トコ</t>
    </rPh>
    <rPh sb="172" eb="174">
      <t>ユウケイ</t>
    </rPh>
    <rPh sb="174" eb="176">
      <t>コテイ</t>
    </rPh>
    <rPh sb="176" eb="178">
      <t>シサン</t>
    </rPh>
    <rPh sb="184" eb="185">
      <t>ド</t>
    </rPh>
    <rPh sb="194" eb="195">
      <t>オ</t>
    </rPh>
    <rPh sb="201" eb="205">
      <t>ルイジビョウイン</t>
    </rPh>
    <rPh sb="206" eb="209">
      <t>ドウスイジュン</t>
    </rPh>
    <phoneticPr fontId="5"/>
  </si>
  <si>
    <t>令和2年度は、コロナの影響により、特に経営の健全性・効率性の項目において、類似病院との単純な比較は困難である。
コロナ補助金の影響を受けない医業収支比率では、類似病院を1.6ポイント上回ったものの、前年度を大幅に下回ったため、今後、コロナによる患者の受診動向の変化を見据えながら、依存症や認知症治療等、社会ニーズに応える取り組みを強化し、病床利用率や診療単価の向上による収入の増加を図り、安定的な経営の継続を図る必要がある。</t>
    <rPh sb="0" eb="2">
      <t>レイワ</t>
    </rPh>
    <rPh sb="3" eb="5">
      <t>ネンド</t>
    </rPh>
    <rPh sb="30" eb="32">
      <t>コウモク</t>
    </rPh>
    <rPh sb="37" eb="41">
      <t>ルイジビョウイン</t>
    </rPh>
    <rPh sb="43" eb="45">
      <t>タンジュン</t>
    </rPh>
    <rPh sb="46" eb="48">
      <t>ヒカク</t>
    </rPh>
    <rPh sb="49" eb="51">
      <t>コンナン</t>
    </rPh>
    <rPh sb="59" eb="62">
      <t>ホジョキン</t>
    </rPh>
    <rPh sb="63" eb="65">
      <t>エイキョウ</t>
    </rPh>
    <rPh sb="66" eb="67">
      <t>ウ</t>
    </rPh>
    <rPh sb="133" eb="135">
      <t>ミス</t>
    </rPh>
    <rPh sb="194" eb="197">
      <t>アンテイテキ</t>
    </rPh>
    <phoneticPr fontId="5"/>
  </si>
  <si>
    <t>精神医療のセンター機能、民間病院対応困難患者の受入機能、臨床研修指定病院、医療型障害児入所施設、医療観察法に基づく指定通院医療機関、医療観察法に基づく指定入院医療機関、日本医療機能評価機構認定病院、大阪府災害拠点精神科病院、依存症治療拠点機関、精神科緊急病院指定病院、応急入院指定病院、特定診療災害医療センター</t>
    <phoneticPr fontId="5"/>
  </si>
  <si>
    <t>①経常収支比率：コロナにより医業収益は前年度比約2.8億円減少したが、コロナ補助金により補助金収益が約5.3億円増加したため、営業収益では前年度比約2.2億円増加となり、経常収支比率は前年度と同水準となった。類似病院平均値との比較では、1.9ポイント上回った。
②医業収支比率：大阪府の要請に応じ、コロナ病床を設置し、令和2年11月には、1病棟をコロナ専用病棟（12床運用、38床休床）とした。また、感染拡大防止のため、外泊・外出制限等療養制限を実施したことにより、退院が促進される等した。これらにより平均在院日数の短縮（対前年度比：▲17.4日）、延べ入院患者数の減少（対前年度比：▲1.4万人）となり、医業収益が悪化し、前年度を大幅に下回った。類似病院平均値との比較では、1.6ポイント上回った。
③累積欠損金：発生していない。
④病床利用率：コロナ専用病棟の設置及び平均在院日数が短縮（対前年度比：▲17.4日）したことにより、病床利用率が低下した。類似病院平均値との比較では、安定して上回っている。
⑤入院患者1人1日当たり収益：入院料が減額となる外泊の減少等で、入院単価は上昇した。類似病院平均値との比較では、約1,000円上回った。
⑥外来患者1人1日当たり収益：電話再診に伴う通院精神療法の減少や、作業療法の中止に伴う患者の減少等により外来単価は低下した。類似病院平均値との比較では、850円下回った。
⑦職員給与費対医業収益比率：コロナ病床の設置に伴う宿直の増加等により給与費は前年度より増加したが、コロナ補助金収益の増加により営業収益が前年度を上回ったため、前年度と同水準となっており、類似病院平均値よりも低く推移している。
⑧材料費対医業収益比率：後発医薬品の採用や、医薬品・診療材料の集約化など調達方法の見直しにより、材料費の縮減に努めており、類似病院平均値を下回って推移している。</t>
    <rPh sb="14" eb="18">
      <t>イギョウシュウエキ</t>
    </rPh>
    <rPh sb="19" eb="23">
      <t>ゼンネンドヒ</t>
    </rPh>
    <rPh sb="23" eb="24">
      <t>ヤク</t>
    </rPh>
    <rPh sb="27" eb="29">
      <t>オクエン</t>
    </rPh>
    <rPh sb="29" eb="31">
      <t>ゲンショウ</t>
    </rPh>
    <rPh sb="38" eb="41">
      <t>ホジョキン</t>
    </rPh>
    <rPh sb="44" eb="49">
      <t>ホジョキンシュウエキ</t>
    </rPh>
    <rPh sb="50" eb="51">
      <t>ヤク</t>
    </rPh>
    <rPh sb="54" eb="56">
      <t>オクエン</t>
    </rPh>
    <rPh sb="56" eb="58">
      <t>ゾウカ</t>
    </rPh>
    <rPh sb="63" eb="67">
      <t>エイギョウシュウエキ</t>
    </rPh>
    <rPh sb="69" eb="72">
      <t>ゼンネンド</t>
    </rPh>
    <rPh sb="72" eb="73">
      <t>ヒ</t>
    </rPh>
    <rPh sb="73" eb="74">
      <t>ヤク</t>
    </rPh>
    <rPh sb="77" eb="79">
      <t>オクエン</t>
    </rPh>
    <rPh sb="79" eb="81">
      <t>ゾウカ</t>
    </rPh>
    <rPh sb="85" eb="89">
      <t>ケイジョウシュウシ</t>
    </rPh>
    <rPh sb="89" eb="91">
      <t>ヒリツ</t>
    </rPh>
    <rPh sb="92" eb="95">
      <t>ゼンネンド</t>
    </rPh>
    <rPh sb="96" eb="99">
      <t>ドウスイジュン</t>
    </rPh>
    <rPh sb="139" eb="142">
      <t>オオサカフ</t>
    </rPh>
    <rPh sb="143" eb="145">
      <t>ヨウセイ</t>
    </rPh>
    <rPh sb="146" eb="147">
      <t>オウ</t>
    </rPh>
    <rPh sb="152" eb="154">
      <t>ビョウショウ</t>
    </rPh>
    <rPh sb="155" eb="157">
      <t>セッチ</t>
    </rPh>
    <rPh sb="159" eb="161">
      <t>レイワ</t>
    </rPh>
    <rPh sb="162" eb="163">
      <t>ネン</t>
    </rPh>
    <rPh sb="165" eb="166">
      <t>ガツ</t>
    </rPh>
    <rPh sb="176" eb="180">
      <t>センヨウビョウトウ</t>
    </rPh>
    <rPh sb="183" eb="184">
      <t>ショウ</t>
    </rPh>
    <rPh sb="184" eb="186">
      <t>ウンヨウ</t>
    </rPh>
    <rPh sb="189" eb="190">
      <t>ショウ</t>
    </rPh>
    <rPh sb="190" eb="191">
      <t>ヤス</t>
    </rPh>
    <rPh sb="191" eb="192">
      <t>ユカ</t>
    </rPh>
    <rPh sb="200" eb="206">
      <t>カンセンカクダイボウシ</t>
    </rPh>
    <rPh sb="210" eb="212">
      <t>ガイハク</t>
    </rPh>
    <rPh sb="213" eb="217">
      <t>ガイシュツセイゲン</t>
    </rPh>
    <rPh sb="217" eb="218">
      <t>トウ</t>
    </rPh>
    <rPh sb="218" eb="222">
      <t>リョウヨウセイゲン</t>
    </rPh>
    <rPh sb="223" eb="225">
      <t>ジッシ</t>
    </rPh>
    <rPh sb="233" eb="235">
      <t>タイイン</t>
    </rPh>
    <rPh sb="236" eb="238">
      <t>ソクシン</t>
    </rPh>
    <rPh sb="241" eb="242">
      <t>ナド</t>
    </rPh>
    <rPh sb="275" eb="276">
      <t>ノ</t>
    </rPh>
    <rPh sb="277" eb="282">
      <t>ニュウインカンジャスウ</t>
    </rPh>
    <rPh sb="283" eb="285">
      <t>ゲンショウ</t>
    </rPh>
    <rPh sb="286" eb="291">
      <t>タイゼンネンドヒ</t>
    </rPh>
    <rPh sb="296" eb="298">
      <t>マンニン</t>
    </rPh>
    <rPh sb="326" eb="330">
      <t>イギョウシュウエキ</t>
    </rPh>
    <rPh sb="331" eb="333">
      <t>アッカ</t>
    </rPh>
    <rPh sb="335" eb="338">
      <t>ゼンネンド</t>
    </rPh>
    <rPh sb="339" eb="341">
      <t>オオハバ</t>
    </rPh>
    <rPh sb="342" eb="344">
      <t>シタマワ</t>
    </rPh>
    <rPh sb="377" eb="381">
      <t>センヨウビョウトウ</t>
    </rPh>
    <rPh sb="382" eb="384">
      <t>セッチ</t>
    </rPh>
    <rPh sb="384" eb="385">
      <t>オヨ</t>
    </rPh>
    <rPh sb="440" eb="445">
      <t>ビョウショウリヨウリツ</t>
    </rPh>
    <rPh sb="446" eb="448">
      <t>テイカ</t>
    </rPh>
    <rPh sb="465" eb="467">
      <t>アンテイ</t>
    </rPh>
    <rPh sb="504" eb="506">
      <t>ゲンショウ</t>
    </rPh>
    <rPh sb="533" eb="534">
      <t>ヤク</t>
    </rPh>
    <rPh sb="539" eb="540">
      <t>エン</t>
    </rPh>
    <rPh sb="579" eb="583">
      <t>サギョウリョウホウ</t>
    </rPh>
    <rPh sb="625" eb="626">
      <t>エン</t>
    </rPh>
    <rPh sb="626" eb="627">
      <t>シタ</t>
    </rPh>
    <rPh sb="629" eb="631">
      <t>セッチ</t>
    </rPh>
    <rPh sb="632" eb="633">
      <t>トモナ</t>
    </rPh>
    <rPh sb="654" eb="656">
      <t>ビョウショウ</t>
    </rPh>
    <rPh sb="660" eb="662">
      <t>ゾウカ</t>
    </rPh>
    <rPh sb="672" eb="673">
      <t>ヒ</t>
    </rPh>
    <rPh sb="674" eb="676">
      <t>ゼンネン</t>
    </rPh>
    <rPh sb="676" eb="677">
      <t>ド</t>
    </rPh>
    <rPh sb="691" eb="694">
      <t>ホジョキン</t>
    </rPh>
    <rPh sb="695" eb="699">
      <t>エイギョウシュウエキ</t>
    </rPh>
    <rPh sb="700" eb="703">
      <t>ゼンネンド</t>
    </rPh>
    <rPh sb="704" eb="706">
      <t>ウワマワ</t>
    </rPh>
    <rPh sb="711" eb="714">
      <t>ゼンネンド</t>
    </rPh>
    <rPh sb="715" eb="718">
      <t>ドウスイジュン</t>
    </rPh>
    <rPh sb="735" eb="736">
      <t>ヒク</t>
    </rPh>
    <rPh sb="737" eb="739">
      <t>スイイ</t>
    </rPh>
    <rPh sb="760" eb="762">
      <t>サイヨウ</t>
    </rPh>
    <rPh sb="778" eb="780">
      <t>チョウタツ</t>
    </rPh>
    <rPh sb="780" eb="782">
      <t>ホウホウ</t>
    </rPh>
    <rPh sb="783" eb="785">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</si>
</sst>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85.1</c:v>
                </c:pt>
                <c:pt idx="1">
                  <c:v>83.8</c:v>
                </c:pt>
                <c:pt idx="2">
                  <c:v>86.8</c:v>
                </c:pt>
                <c:pt idx="3">
                  <c:v>86.9</c:v>
                </c:pt>
                <c:pt idx="4">
                  <c:v>79</c:v>
                </c:pt>
              </c:numCache>
            </c:numRef>
          </c:val>
          <c:extLst>
            <c:ext xmlns:c16="http://schemas.microsoft.com/office/drawing/2014/chart" uri="{C3380CC4-5D6E-409C-BE32-E72D297353CC}">
              <c16:uniqueId val="{00000000-63B9-42E3-B863-0C07436700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63B9-42E3-B863-0C07436700E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7709</c:v>
                </c:pt>
                <c:pt idx="1">
                  <c:v>7590</c:v>
                </c:pt>
                <c:pt idx="2">
                  <c:v>7968</c:v>
                </c:pt>
                <c:pt idx="3">
                  <c:v>7923</c:v>
                </c:pt>
                <c:pt idx="4">
                  <c:v>7856</c:v>
                </c:pt>
              </c:numCache>
            </c:numRef>
          </c:val>
          <c:extLst>
            <c:ext xmlns:c16="http://schemas.microsoft.com/office/drawing/2014/chart" uri="{C3380CC4-5D6E-409C-BE32-E72D297353CC}">
              <c16:uniqueId val="{00000000-3FFF-460A-A269-B0BE85D8A9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3FFF-460A-A269-B0BE85D8A9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22061</c:v>
                </c:pt>
                <c:pt idx="1">
                  <c:v>22072</c:v>
                </c:pt>
                <c:pt idx="2">
                  <c:v>22348</c:v>
                </c:pt>
                <c:pt idx="3">
                  <c:v>22554</c:v>
                </c:pt>
                <c:pt idx="4">
                  <c:v>23247</c:v>
                </c:pt>
              </c:numCache>
            </c:numRef>
          </c:val>
          <c:extLst>
            <c:ext xmlns:c16="http://schemas.microsoft.com/office/drawing/2014/chart" uri="{C3380CC4-5D6E-409C-BE32-E72D297353CC}">
              <c16:uniqueId val="{00000000-1CFD-47BD-AFBA-445599082E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1CFD-47BD-AFBA-445599082E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F1-4147-89B7-0E29B8EC02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CAF1-4147-89B7-0E29B8EC02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70.400000000000006</c:v>
                </c:pt>
                <c:pt idx="1">
                  <c:v>69.5</c:v>
                </c:pt>
                <c:pt idx="2">
                  <c:v>73.099999999999994</c:v>
                </c:pt>
                <c:pt idx="3">
                  <c:v>73.7</c:v>
                </c:pt>
                <c:pt idx="4">
                  <c:v>66.400000000000006</c:v>
                </c:pt>
              </c:numCache>
            </c:numRef>
          </c:val>
          <c:extLst>
            <c:ext xmlns:c16="http://schemas.microsoft.com/office/drawing/2014/chart" uri="{C3380CC4-5D6E-409C-BE32-E72D297353CC}">
              <c16:uniqueId val="{00000000-1928-4EED-954F-ED80B1BE53F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1928-4EED-954F-ED80B1BE53F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103.3</c:v>
                </c:pt>
                <c:pt idx="1">
                  <c:v>101.8</c:v>
                </c:pt>
                <c:pt idx="2">
                  <c:v>104.1</c:v>
                </c:pt>
                <c:pt idx="3">
                  <c:v>104</c:v>
                </c:pt>
                <c:pt idx="4">
                  <c:v>104.2</c:v>
                </c:pt>
              </c:numCache>
            </c:numRef>
          </c:val>
          <c:extLst>
            <c:ext xmlns:c16="http://schemas.microsoft.com/office/drawing/2014/chart" uri="{C3380CC4-5D6E-409C-BE32-E72D297353CC}">
              <c16:uniqueId val="{00000000-6301-4FB3-953E-DF247EA821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6301-4FB3-953E-DF247EA821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24.8</c:v>
                </c:pt>
                <c:pt idx="1">
                  <c:v>30.2</c:v>
                </c:pt>
                <c:pt idx="2">
                  <c:v>33.6</c:v>
                </c:pt>
                <c:pt idx="3">
                  <c:v>35.6</c:v>
                </c:pt>
                <c:pt idx="4">
                  <c:v>40.4</c:v>
                </c:pt>
              </c:numCache>
            </c:numRef>
          </c:val>
          <c:extLst>
            <c:ext xmlns:c16="http://schemas.microsoft.com/office/drawing/2014/chart" uri="{C3380CC4-5D6E-409C-BE32-E72D297353CC}">
              <c16:uniqueId val="{00000000-2D97-4D51-B965-1E3D634597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2D97-4D51-B965-1E3D634597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75.2</c:v>
                </c:pt>
                <c:pt idx="1">
                  <c:v>88.8</c:v>
                </c:pt>
                <c:pt idx="2">
                  <c:v>61</c:v>
                </c:pt>
                <c:pt idx="3">
                  <c:v>49.9</c:v>
                </c:pt>
                <c:pt idx="4">
                  <c:v>59.2</c:v>
                </c:pt>
              </c:numCache>
            </c:numRef>
          </c:val>
          <c:extLst>
            <c:ext xmlns:c16="http://schemas.microsoft.com/office/drawing/2014/chart" uri="{C3380CC4-5D6E-409C-BE32-E72D297353CC}">
              <c16:uniqueId val="{00000000-5FA5-4165-8816-087EFF2902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5FA5-4165-8816-087EFF2902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27599791</c:v>
                </c:pt>
                <c:pt idx="1">
                  <c:v>27611199</c:v>
                </c:pt>
                <c:pt idx="2">
                  <c:v>28980930</c:v>
                </c:pt>
                <c:pt idx="3">
                  <c:v>27696679</c:v>
                </c:pt>
                <c:pt idx="4">
                  <c:v>27874679</c:v>
                </c:pt>
              </c:numCache>
            </c:numRef>
          </c:val>
          <c:extLst>
            <c:ext xmlns:c16="http://schemas.microsoft.com/office/drawing/2014/chart" uri="{C3380CC4-5D6E-409C-BE32-E72D297353CC}">
              <c16:uniqueId val="{00000000-D46E-4466-BBFC-A34904058D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D46E-4466-BBFC-A34904058D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4.3</c:v>
                </c:pt>
                <c:pt idx="1">
                  <c:v>4.5</c:v>
                </c:pt>
                <c:pt idx="2">
                  <c:v>4.5</c:v>
                </c:pt>
                <c:pt idx="3">
                  <c:v>4.5999999999999996</c:v>
                </c:pt>
                <c:pt idx="4">
                  <c:v>4.3</c:v>
                </c:pt>
              </c:numCache>
            </c:numRef>
          </c:val>
          <c:extLst>
            <c:ext xmlns:c16="http://schemas.microsoft.com/office/drawing/2014/chart" uri="{C3380CC4-5D6E-409C-BE32-E72D297353CC}">
              <c16:uniqueId val="{00000000-C834-4DD1-9B38-FDE003D665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C834-4DD1-9B38-FDE003D665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c:v>
                </c:pt>
                <c:pt idx="1">
                  <c:v>64.3</c:v>
                </c:pt>
                <c:pt idx="2">
                  <c:v>63.1</c:v>
                </c:pt>
                <c:pt idx="3">
                  <c:v>62.7</c:v>
                </c:pt>
                <c:pt idx="4">
                  <c:v>63.7</c:v>
                </c:pt>
              </c:numCache>
            </c:numRef>
          </c:val>
          <c:extLst>
            <c:ext xmlns:c16="http://schemas.microsoft.com/office/drawing/2014/chart" uri="{C3380CC4-5D6E-409C-BE32-E72D297353CC}">
              <c16:uniqueId val="{00000000-9FE6-44AC-B161-B4268F38AA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9FE6-44AC-B161-B4268F38AA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5.3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大阪府地方独立行政法人大阪府立病院機構　大阪精神医療センター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データ!Z6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データ!AC6</f>
        <v>473</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473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30491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t="str">
        <f>データ!AF6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データ!AH6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63</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103.3</v>
      </c>
      <c r="Q33" s="86"/>
      <c r="R33" s="86"/>
      <c r="S33" s="86"/>
      <c r="T33" s="86"/>
      <c r="U33" s="86"/>
      <c r="V33" s="86"/>
      <c r="W33" s="86"/>
      <c r="X33" s="86"/>
      <c r="Y33" s="86"/>
      <c r="Z33" s="86"/>
      <c r="AA33" s="86"/>
      <c r="AB33" s="86"/>
      <c r="AC33" s="86"/>
      <c r="AD33" s="87"/>
      <c r="AE33" s="85">
        <f>データ!AJ7</f>
        <v>101.8</v>
      </c>
      <c r="AF33" s="86"/>
      <c r="AG33" s="86"/>
      <c r="AH33" s="86"/>
      <c r="AI33" s="86"/>
      <c r="AJ33" s="86"/>
      <c r="AK33" s="86"/>
      <c r="AL33" s="86"/>
      <c r="AM33" s="86"/>
      <c r="AN33" s="86"/>
      <c r="AO33" s="86"/>
      <c r="AP33" s="86"/>
      <c r="AQ33" s="86"/>
      <c r="AR33" s="86"/>
      <c r="AS33" s="87"/>
      <c r="AT33" s="85">
        <f>データ!AK7</f>
        <v>104.1</v>
      </c>
      <c r="AU33" s="86"/>
      <c r="AV33" s="86"/>
      <c r="AW33" s="86"/>
      <c r="AX33" s="86"/>
      <c r="AY33" s="86"/>
      <c r="AZ33" s="86"/>
      <c r="BA33" s="86"/>
      <c r="BB33" s="86"/>
      <c r="BC33" s="86"/>
      <c r="BD33" s="86"/>
      <c r="BE33" s="86"/>
      <c r="BF33" s="86"/>
      <c r="BG33" s="86"/>
      <c r="BH33" s="87"/>
      <c r="BI33" s="85">
        <f>データ!AL7</f>
        <v>104</v>
      </c>
      <c r="BJ33" s="86"/>
      <c r="BK33" s="86"/>
      <c r="BL33" s="86"/>
      <c r="BM33" s="86"/>
      <c r="BN33" s="86"/>
      <c r="BO33" s="86"/>
      <c r="BP33" s="86"/>
      <c r="BQ33" s="86"/>
      <c r="BR33" s="86"/>
      <c r="BS33" s="86"/>
      <c r="BT33" s="86"/>
      <c r="BU33" s="86"/>
      <c r="BV33" s="86"/>
      <c r="BW33" s="87"/>
      <c r="BX33" s="85">
        <f>データ!AM7</f>
        <v>104.2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70.400000000000006</v>
      </c>
      <c r="DE33" s="86"/>
      <c r="DF33" s="86"/>
      <c r="DG33" s="86"/>
      <c r="DH33" s="86"/>
      <c r="DI33" s="86"/>
      <c r="DJ33" s="86"/>
      <c r="DK33" s="86"/>
      <c r="DL33" s="86"/>
      <c r="DM33" s="86"/>
      <c r="DN33" s="86"/>
      <c r="DO33" s="86"/>
      <c r="DP33" s="86"/>
      <c r="DQ33" s="86"/>
      <c r="DR33" s="87"/>
      <c r="DS33" s="85">
        <f>データ!AU7</f>
        <v>69.5</v>
      </c>
      <c r="DT33" s="86"/>
      <c r="DU33" s="86"/>
      <c r="DV33" s="86"/>
      <c r="DW33" s="86"/>
      <c r="DX33" s="86"/>
      <c r="DY33" s="86"/>
      <c r="DZ33" s="86"/>
      <c r="EA33" s="86"/>
      <c r="EB33" s="86"/>
      <c r="EC33" s="86"/>
      <c r="ED33" s="86"/>
      <c r="EE33" s="86"/>
      <c r="EF33" s="86"/>
      <c r="EG33" s="87"/>
      <c r="EH33" s="85">
        <f>データ!AV7</f>
        <v>73.099999999999994</v>
      </c>
      <c r="EI33" s="86"/>
      <c r="EJ33" s="86"/>
      <c r="EK33" s="86"/>
      <c r="EL33" s="86"/>
      <c r="EM33" s="86"/>
      <c r="EN33" s="86"/>
      <c r="EO33" s="86"/>
      <c r="EP33" s="86"/>
      <c r="EQ33" s="86"/>
      <c r="ER33" s="86"/>
      <c r="ES33" s="86"/>
      <c r="ET33" s="86"/>
      <c r="EU33" s="86"/>
      <c r="EV33" s="87"/>
      <c r="EW33" s="85">
        <f>データ!AW7</f>
        <v>73.7</v>
      </c>
      <c r="EX33" s="86"/>
      <c r="EY33" s="86"/>
      <c r="EZ33" s="86"/>
      <c r="FA33" s="86"/>
      <c r="FB33" s="86"/>
      <c r="FC33" s="86"/>
      <c r="FD33" s="86"/>
      <c r="FE33" s="86"/>
      <c r="FF33" s="86"/>
      <c r="FG33" s="86"/>
      <c r="FH33" s="86"/>
      <c r="FI33" s="86"/>
      <c r="FJ33" s="86"/>
      <c r="FK33" s="87"/>
      <c r="FL33" s="85">
        <f>データ!AX7</f>
        <v>66.400000000000006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85.1</v>
      </c>
      <c r="KG33" s="86"/>
      <c r="KH33" s="86"/>
      <c r="KI33" s="86"/>
      <c r="KJ33" s="86"/>
      <c r="KK33" s="86"/>
      <c r="KL33" s="86"/>
      <c r="KM33" s="86"/>
      <c r="KN33" s="86"/>
      <c r="KO33" s="86"/>
      <c r="KP33" s="86"/>
      <c r="KQ33" s="86"/>
      <c r="KR33" s="86"/>
      <c r="KS33" s="86"/>
      <c r="KT33" s="87"/>
      <c r="KU33" s="85">
        <f>データ!BQ7</f>
        <v>83.8</v>
      </c>
      <c r="KV33" s="86"/>
      <c r="KW33" s="86"/>
      <c r="KX33" s="86"/>
      <c r="KY33" s="86"/>
      <c r="KZ33" s="86"/>
      <c r="LA33" s="86"/>
      <c r="LB33" s="86"/>
      <c r="LC33" s="86"/>
      <c r="LD33" s="86"/>
      <c r="LE33" s="86"/>
      <c r="LF33" s="86"/>
      <c r="LG33" s="86"/>
      <c r="LH33" s="86"/>
      <c r="LI33" s="87"/>
      <c r="LJ33" s="85">
        <f>データ!BR7</f>
        <v>86.8</v>
      </c>
      <c r="LK33" s="86"/>
      <c r="LL33" s="86"/>
      <c r="LM33" s="86"/>
      <c r="LN33" s="86"/>
      <c r="LO33" s="86"/>
      <c r="LP33" s="86"/>
      <c r="LQ33" s="86"/>
      <c r="LR33" s="86"/>
      <c r="LS33" s="86"/>
      <c r="LT33" s="86"/>
      <c r="LU33" s="86"/>
      <c r="LV33" s="86"/>
      <c r="LW33" s="86"/>
      <c r="LX33" s="87"/>
      <c r="LY33" s="85">
        <f>データ!BS7</f>
        <v>86.9</v>
      </c>
      <c r="LZ33" s="86"/>
      <c r="MA33" s="86"/>
      <c r="MB33" s="86"/>
      <c r="MC33" s="86"/>
      <c r="MD33" s="86"/>
      <c r="ME33" s="86"/>
      <c r="MF33" s="86"/>
      <c r="MG33" s="86"/>
      <c r="MH33" s="86"/>
      <c r="MI33" s="86"/>
      <c r="MJ33" s="86"/>
      <c r="MK33" s="86"/>
      <c r="ML33" s="86"/>
      <c r="MM33" s="87"/>
      <c r="MN33" s="85">
        <f>データ!BT7</f>
        <v>79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22.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69"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2.7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2.7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22061</v>
      </c>
      <c r="Q55" s="104"/>
      <c r="R55" s="104"/>
      <c r="S55" s="104"/>
      <c r="T55" s="104"/>
      <c r="U55" s="104"/>
      <c r="V55" s="104"/>
      <c r="W55" s="104"/>
      <c r="X55" s="104"/>
      <c r="Y55" s="104"/>
      <c r="Z55" s="104"/>
      <c r="AA55" s="104"/>
      <c r="AB55" s="104"/>
      <c r="AC55" s="104"/>
      <c r="AD55" s="105"/>
      <c r="AE55" s="103">
        <f>データ!CB7</f>
        <v>22072</v>
      </c>
      <c r="AF55" s="104"/>
      <c r="AG55" s="104"/>
      <c r="AH55" s="104"/>
      <c r="AI55" s="104"/>
      <c r="AJ55" s="104"/>
      <c r="AK55" s="104"/>
      <c r="AL55" s="104"/>
      <c r="AM55" s="104"/>
      <c r="AN55" s="104"/>
      <c r="AO55" s="104"/>
      <c r="AP55" s="104"/>
      <c r="AQ55" s="104"/>
      <c r="AR55" s="104"/>
      <c r="AS55" s="105"/>
      <c r="AT55" s="103">
        <f>データ!CC7</f>
        <v>22348</v>
      </c>
      <c r="AU55" s="104"/>
      <c r="AV55" s="104"/>
      <c r="AW55" s="104"/>
      <c r="AX55" s="104"/>
      <c r="AY55" s="104"/>
      <c r="AZ55" s="104"/>
      <c r="BA55" s="104"/>
      <c r="BB55" s="104"/>
      <c r="BC55" s="104"/>
      <c r="BD55" s="104"/>
      <c r="BE55" s="104"/>
      <c r="BF55" s="104"/>
      <c r="BG55" s="104"/>
      <c r="BH55" s="105"/>
      <c r="BI55" s="103">
        <f>データ!CD7</f>
        <v>22554</v>
      </c>
      <c r="BJ55" s="104"/>
      <c r="BK55" s="104"/>
      <c r="BL55" s="104"/>
      <c r="BM55" s="104"/>
      <c r="BN55" s="104"/>
      <c r="BO55" s="104"/>
      <c r="BP55" s="104"/>
      <c r="BQ55" s="104"/>
      <c r="BR55" s="104"/>
      <c r="BS55" s="104"/>
      <c r="BT55" s="104"/>
      <c r="BU55" s="104"/>
      <c r="BV55" s="104"/>
      <c r="BW55" s="105"/>
      <c r="BX55" s="103">
        <f>データ!CE7</f>
        <v>23247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7709</v>
      </c>
      <c r="DE55" s="104"/>
      <c r="DF55" s="104"/>
      <c r="DG55" s="104"/>
      <c r="DH55" s="104"/>
      <c r="DI55" s="104"/>
      <c r="DJ55" s="104"/>
      <c r="DK55" s="104"/>
      <c r="DL55" s="104"/>
      <c r="DM55" s="104"/>
      <c r="DN55" s="104"/>
      <c r="DO55" s="104"/>
      <c r="DP55" s="104"/>
      <c r="DQ55" s="104"/>
      <c r="DR55" s="105"/>
      <c r="DS55" s="103">
        <f>データ!CM7</f>
        <v>7590</v>
      </c>
      <c r="DT55" s="104"/>
      <c r="DU55" s="104"/>
      <c r="DV55" s="104"/>
      <c r="DW55" s="104"/>
      <c r="DX55" s="104"/>
      <c r="DY55" s="104"/>
      <c r="DZ55" s="104"/>
      <c r="EA55" s="104"/>
      <c r="EB55" s="104"/>
      <c r="EC55" s="104"/>
      <c r="ED55" s="104"/>
      <c r="EE55" s="104"/>
      <c r="EF55" s="104"/>
      <c r="EG55" s="105"/>
      <c r="EH55" s="103">
        <f>データ!CN7</f>
        <v>7968</v>
      </c>
      <c r="EI55" s="104"/>
      <c r="EJ55" s="104"/>
      <c r="EK55" s="104"/>
      <c r="EL55" s="104"/>
      <c r="EM55" s="104"/>
      <c r="EN55" s="104"/>
      <c r="EO55" s="104"/>
      <c r="EP55" s="104"/>
      <c r="EQ55" s="104"/>
      <c r="ER55" s="104"/>
      <c r="ES55" s="104"/>
      <c r="ET55" s="104"/>
      <c r="EU55" s="104"/>
      <c r="EV55" s="105"/>
      <c r="EW55" s="103">
        <f>データ!CO7</f>
        <v>7923</v>
      </c>
      <c r="EX55" s="104"/>
      <c r="EY55" s="104"/>
      <c r="EZ55" s="104"/>
      <c r="FA55" s="104"/>
      <c r="FB55" s="104"/>
      <c r="FC55" s="104"/>
      <c r="FD55" s="104"/>
      <c r="FE55" s="104"/>
      <c r="FF55" s="104"/>
      <c r="FG55" s="104"/>
      <c r="FH55" s="104"/>
      <c r="FI55" s="104"/>
      <c r="FJ55" s="104"/>
      <c r="FK55" s="105"/>
      <c r="FL55" s="103">
        <f>データ!CP7</f>
        <v>7856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v>
      </c>
      <c r="GS55" s="86"/>
      <c r="GT55" s="86"/>
      <c r="GU55" s="86"/>
      <c r="GV55" s="86"/>
      <c r="GW55" s="86"/>
      <c r="GX55" s="86"/>
      <c r="GY55" s="86"/>
      <c r="GZ55" s="86"/>
      <c r="HA55" s="86"/>
      <c r="HB55" s="86"/>
      <c r="HC55" s="86"/>
      <c r="HD55" s="86"/>
      <c r="HE55" s="86"/>
      <c r="HF55" s="87"/>
      <c r="HG55" s="85">
        <f>データ!CX7</f>
        <v>64.3</v>
      </c>
      <c r="HH55" s="86"/>
      <c r="HI55" s="86"/>
      <c r="HJ55" s="86"/>
      <c r="HK55" s="86"/>
      <c r="HL55" s="86"/>
      <c r="HM55" s="86"/>
      <c r="HN55" s="86"/>
      <c r="HO55" s="86"/>
      <c r="HP55" s="86"/>
      <c r="HQ55" s="86"/>
      <c r="HR55" s="86"/>
      <c r="HS55" s="86"/>
      <c r="HT55" s="86"/>
      <c r="HU55" s="87"/>
      <c r="HV55" s="85">
        <f>データ!CY7</f>
        <v>63.1</v>
      </c>
      <c r="HW55" s="86"/>
      <c r="HX55" s="86"/>
      <c r="HY55" s="86"/>
      <c r="HZ55" s="86"/>
      <c r="IA55" s="86"/>
      <c r="IB55" s="86"/>
      <c r="IC55" s="86"/>
      <c r="ID55" s="86"/>
      <c r="IE55" s="86"/>
      <c r="IF55" s="86"/>
      <c r="IG55" s="86"/>
      <c r="IH55" s="86"/>
      <c r="II55" s="86"/>
      <c r="IJ55" s="87"/>
      <c r="IK55" s="85">
        <f>データ!CZ7</f>
        <v>62.7</v>
      </c>
      <c r="IL55" s="86"/>
      <c r="IM55" s="86"/>
      <c r="IN55" s="86"/>
      <c r="IO55" s="86"/>
      <c r="IP55" s="86"/>
      <c r="IQ55" s="86"/>
      <c r="IR55" s="86"/>
      <c r="IS55" s="86"/>
      <c r="IT55" s="86"/>
      <c r="IU55" s="86"/>
      <c r="IV55" s="86"/>
      <c r="IW55" s="86"/>
      <c r="IX55" s="86"/>
      <c r="IY55" s="87"/>
      <c r="IZ55" s="85">
        <f>データ!DA7</f>
        <v>63.7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4.3</v>
      </c>
      <c r="KG55" s="86"/>
      <c r="KH55" s="86"/>
      <c r="KI55" s="86"/>
      <c r="KJ55" s="86"/>
      <c r="KK55" s="86"/>
      <c r="KL55" s="86"/>
      <c r="KM55" s="86"/>
      <c r="KN55" s="86"/>
      <c r="KO55" s="86"/>
      <c r="KP55" s="86"/>
      <c r="KQ55" s="86"/>
      <c r="KR55" s="86"/>
      <c r="KS55" s="86"/>
      <c r="KT55" s="87"/>
      <c r="KU55" s="85">
        <f>データ!DI7</f>
        <v>4.5</v>
      </c>
      <c r="KV55" s="86"/>
      <c r="KW55" s="86"/>
      <c r="KX55" s="86"/>
      <c r="KY55" s="86"/>
      <c r="KZ55" s="86"/>
      <c r="LA55" s="86"/>
      <c r="LB55" s="86"/>
      <c r="LC55" s="86"/>
      <c r="LD55" s="86"/>
      <c r="LE55" s="86"/>
      <c r="LF55" s="86"/>
      <c r="LG55" s="86"/>
      <c r="LH55" s="86"/>
      <c r="LI55" s="87"/>
      <c r="LJ55" s="85">
        <f>データ!DJ7</f>
        <v>4.5</v>
      </c>
      <c r="LK55" s="86"/>
      <c r="LL55" s="86"/>
      <c r="LM55" s="86"/>
      <c r="LN55" s="86"/>
      <c r="LO55" s="86"/>
      <c r="LP55" s="86"/>
      <c r="LQ55" s="86"/>
      <c r="LR55" s="86"/>
      <c r="LS55" s="86"/>
      <c r="LT55" s="86"/>
      <c r="LU55" s="86"/>
      <c r="LV55" s="86"/>
      <c r="LW55" s="86"/>
      <c r="LX55" s="87"/>
      <c r="LY55" s="85">
        <f>データ!DK7</f>
        <v>4.5999999999999996</v>
      </c>
      <c r="LZ55" s="86"/>
      <c r="MA55" s="86"/>
      <c r="MB55" s="86"/>
      <c r="MC55" s="86"/>
      <c r="MD55" s="86"/>
      <c r="ME55" s="86"/>
      <c r="MF55" s="86"/>
      <c r="MG55" s="86"/>
      <c r="MH55" s="86"/>
      <c r="MI55" s="86"/>
      <c r="MJ55" s="86"/>
      <c r="MK55" s="86"/>
      <c r="ML55" s="86"/>
      <c r="MM55" s="87"/>
      <c r="MN55" s="85">
        <f>データ!DL7</f>
        <v>4.3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24.8</v>
      </c>
      <c r="V79" s="80"/>
      <c r="W79" s="80"/>
      <c r="X79" s="80"/>
      <c r="Y79" s="80"/>
      <c r="Z79" s="80"/>
      <c r="AA79" s="80"/>
      <c r="AB79" s="80"/>
      <c r="AC79" s="80"/>
      <c r="AD79" s="80"/>
      <c r="AE79" s="80"/>
      <c r="AF79" s="80"/>
      <c r="AG79" s="80"/>
      <c r="AH79" s="80"/>
      <c r="AI79" s="80"/>
      <c r="AJ79" s="80"/>
      <c r="AK79" s="80"/>
      <c r="AL79" s="80"/>
      <c r="AM79" s="80"/>
      <c r="AN79" s="80">
        <f>データ!DT7</f>
        <v>30.2</v>
      </c>
      <c r="AO79" s="80"/>
      <c r="AP79" s="80"/>
      <c r="AQ79" s="80"/>
      <c r="AR79" s="80"/>
      <c r="AS79" s="80"/>
      <c r="AT79" s="80"/>
      <c r="AU79" s="80"/>
      <c r="AV79" s="80"/>
      <c r="AW79" s="80"/>
      <c r="AX79" s="80"/>
      <c r="AY79" s="80"/>
      <c r="AZ79" s="80"/>
      <c r="BA79" s="80"/>
      <c r="BB79" s="80"/>
      <c r="BC79" s="80"/>
      <c r="BD79" s="80"/>
      <c r="BE79" s="80"/>
      <c r="BF79" s="80"/>
      <c r="BG79" s="80">
        <f>データ!DU7</f>
        <v>33.6</v>
      </c>
      <c r="BH79" s="80"/>
      <c r="BI79" s="80"/>
      <c r="BJ79" s="80"/>
      <c r="BK79" s="80"/>
      <c r="BL79" s="80"/>
      <c r="BM79" s="80"/>
      <c r="BN79" s="80"/>
      <c r="BO79" s="80"/>
      <c r="BP79" s="80"/>
      <c r="BQ79" s="80"/>
      <c r="BR79" s="80"/>
      <c r="BS79" s="80"/>
      <c r="BT79" s="80"/>
      <c r="BU79" s="80"/>
      <c r="BV79" s="80"/>
      <c r="BW79" s="80"/>
      <c r="BX79" s="80"/>
      <c r="BY79" s="80"/>
      <c r="BZ79" s="80">
        <f>データ!DV7</f>
        <v>35.6</v>
      </c>
      <c r="CA79" s="80"/>
      <c r="CB79" s="80"/>
      <c r="CC79" s="80"/>
      <c r="CD79" s="80"/>
      <c r="CE79" s="80"/>
      <c r="CF79" s="80"/>
      <c r="CG79" s="80"/>
      <c r="CH79" s="80"/>
      <c r="CI79" s="80"/>
      <c r="CJ79" s="80"/>
      <c r="CK79" s="80"/>
      <c r="CL79" s="80"/>
      <c r="CM79" s="80"/>
      <c r="CN79" s="80"/>
      <c r="CO79" s="80"/>
      <c r="CP79" s="80"/>
      <c r="CQ79" s="80"/>
      <c r="CR79" s="80"/>
      <c r="CS79" s="80">
        <f>データ!DW7</f>
        <v>40.4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75.2</v>
      </c>
      <c r="EP79" s="80"/>
      <c r="EQ79" s="80"/>
      <c r="ER79" s="80"/>
      <c r="ES79" s="80"/>
      <c r="ET79" s="80"/>
      <c r="EU79" s="80"/>
      <c r="EV79" s="80"/>
      <c r="EW79" s="80"/>
      <c r="EX79" s="80"/>
      <c r="EY79" s="80"/>
      <c r="EZ79" s="80"/>
      <c r="FA79" s="80"/>
      <c r="FB79" s="80"/>
      <c r="FC79" s="80"/>
      <c r="FD79" s="80"/>
      <c r="FE79" s="80"/>
      <c r="FF79" s="80"/>
      <c r="FG79" s="80"/>
      <c r="FH79" s="80">
        <f>データ!EE7</f>
        <v>88.8</v>
      </c>
      <c r="FI79" s="80"/>
      <c r="FJ79" s="80"/>
      <c r="FK79" s="80"/>
      <c r="FL79" s="80"/>
      <c r="FM79" s="80"/>
      <c r="FN79" s="80"/>
      <c r="FO79" s="80"/>
      <c r="FP79" s="80"/>
      <c r="FQ79" s="80"/>
      <c r="FR79" s="80"/>
      <c r="FS79" s="80"/>
      <c r="FT79" s="80"/>
      <c r="FU79" s="80"/>
      <c r="FV79" s="80"/>
      <c r="FW79" s="80"/>
      <c r="FX79" s="80"/>
      <c r="FY79" s="80"/>
      <c r="FZ79" s="80"/>
      <c r="GA79" s="80">
        <f>データ!EF7</f>
        <v>61</v>
      </c>
      <c r="GB79" s="80"/>
      <c r="GC79" s="80"/>
      <c r="GD79" s="80"/>
      <c r="GE79" s="80"/>
      <c r="GF79" s="80"/>
      <c r="GG79" s="80"/>
      <c r="GH79" s="80"/>
      <c r="GI79" s="80"/>
      <c r="GJ79" s="80"/>
      <c r="GK79" s="80"/>
      <c r="GL79" s="80"/>
      <c r="GM79" s="80"/>
      <c r="GN79" s="80"/>
      <c r="GO79" s="80"/>
      <c r="GP79" s="80"/>
      <c r="GQ79" s="80"/>
      <c r="GR79" s="80"/>
      <c r="GS79" s="80"/>
      <c r="GT79" s="80">
        <f>データ!EG7</f>
        <v>49.9</v>
      </c>
      <c r="GU79" s="80"/>
      <c r="GV79" s="80"/>
      <c r="GW79" s="80"/>
      <c r="GX79" s="80"/>
      <c r="GY79" s="80"/>
      <c r="GZ79" s="80"/>
      <c r="HA79" s="80"/>
      <c r="HB79" s="80"/>
      <c r="HC79" s="80"/>
      <c r="HD79" s="80"/>
      <c r="HE79" s="80"/>
      <c r="HF79" s="80"/>
      <c r="HG79" s="80"/>
      <c r="HH79" s="80"/>
      <c r="HI79" s="80"/>
      <c r="HJ79" s="80"/>
      <c r="HK79" s="80"/>
      <c r="HL79" s="80"/>
      <c r="HM79" s="80">
        <f>データ!EH7</f>
        <v>59.2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27599791</v>
      </c>
      <c r="JK79" s="79"/>
      <c r="JL79" s="79"/>
      <c r="JM79" s="79"/>
      <c r="JN79" s="79"/>
      <c r="JO79" s="79"/>
      <c r="JP79" s="79"/>
      <c r="JQ79" s="79"/>
      <c r="JR79" s="79"/>
      <c r="JS79" s="79"/>
      <c r="JT79" s="79"/>
      <c r="JU79" s="79"/>
      <c r="JV79" s="79"/>
      <c r="JW79" s="79"/>
      <c r="JX79" s="79"/>
      <c r="JY79" s="79"/>
      <c r="JZ79" s="79"/>
      <c r="KA79" s="79"/>
      <c r="KB79" s="79"/>
      <c r="KC79" s="79">
        <f>データ!EP7</f>
        <v>27611199</v>
      </c>
      <c r="KD79" s="79"/>
      <c r="KE79" s="79"/>
      <c r="KF79" s="79"/>
      <c r="KG79" s="79"/>
      <c r="KH79" s="79"/>
      <c r="KI79" s="79"/>
      <c r="KJ79" s="79"/>
      <c r="KK79" s="79"/>
      <c r="KL79" s="79"/>
      <c r="KM79" s="79"/>
      <c r="KN79" s="79"/>
      <c r="KO79" s="79"/>
      <c r="KP79" s="79"/>
      <c r="KQ79" s="79"/>
      <c r="KR79" s="79"/>
      <c r="KS79" s="79"/>
      <c r="KT79" s="79"/>
      <c r="KU79" s="79"/>
      <c r="KV79" s="79">
        <f>データ!EQ7</f>
        <v>28980930</v>
      </c>
      <c r="KW79" s="79"/>
      <c r="KX79" s="79"/>
      <c r="KY79" s="79"/>
      <c r="KZ79" s="79"/>
      <c r="LA79" s="79"/>
      <c r="LB79" s="79"/>
      <c r="LC79" s="79"/>
      <c r="LD79" s="79"/>
      <c r="LE79" s="79"/>
      <c r="LF79" s="79"/>
      <c r="LG79" s="79"/>
      <c r="LH79" s="79"/>
      <c r="LI79" s="79"/>
      <c r="LJ79" s="79"/>
      <c r="LK79" s="79"/>
      <c r="LL79" s="79"/>
      <c r="LM79" s="79"/>
      <c r="LN79" s="79"/>
      <c r="LO79" s="79">
        <f>データ!ER7</f>
        <v>27696679</v>
      </c>
      <c r="LP79" s="79"/>
      <c r="LQ79" s="79"/>
      <c r="LR79" s="79"/>
      <c r="LS79" s="79"/>
      <c r="LT79" s="79"/>
      <c r="LU79" s="79"/>
      <c r="LV79" s="79"/>
      <c r="LW79" s="79"/>
      <c r="LX79" s="79"/>
      <c r="LY79" s="79"/>
      <c r="LZ79" s="79"/>
      <c r="MA79" s="79"/>
      <c r="MB79" s="79"/>
      <c r="MC79" s="79"/>
      <c r="MD79" s="79"/>
      <c r="ME79" s="79"/>
      <c r="MF79" s="79"/>
      <c r="MG79" s="79"/>
      <c r="MH79" s="79">
        <f>データ!ES7</f>
        <v>27874679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d5kKbU2B6OMiVV/QLpRdFLHVTElDyIgI9jgGXzogsB9ysaHVlB5INBG3KTdAI3YVqosOIgEQpB+ngXPUyHKjA==" saltValue="yZfUObiftwTa4N0/0RtAH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154</v>
      </c>
      <c r="CY5" s="62" t="s">
        <v>143</v>
      </c>
      <c r="CZ5" s="62" t="s">
        <v>144</v>
      </c>
      <c r="DA5" s="62" t="s">
        <v>145</v>
      </c>
      <c r="DB5" s="62" t="s">
        <v>146</v>
      </c>
      <c r="DC5" s="62" t="s">
        <v>147</v>
      </c>
      <c r="DD5" s="62" t="s">
        <v>148</v>
      </c>
      <c r="DE5" s="62" t="s">
        <v>149</v>
      </c>
      <c r="DF5" s="62" t="s">
        <v>150</v>
      </c>
      <c r="DG5" s="62" t="s">
        <v>151</v>
      </c>
      <c r="DH5" s="62" t="s">
        <v>155</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156</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277500</v>
      </c>
      <c r="D6" s="63">
        <f t="shared" si="2"/>
        <v>46</v>
      </c>
      <c r="E6" s="63">
        <f t="shared" si="2"/>
        <v>6</v>
      </c>
      <c r="F6" s="63">
        <f t="shared" si="2"/>
        <v>0</v>
      </c>
      <c r="G6" s="63">
        <f t="shared" si="2"/>
        <v>3</v>
      </c>
      <c r="H6" s="164" t="str">
        <f>IF(H8&lt;&gt;I8,H8,"")&amp;IF(I8&lt;&gt;J8,I8,"")&amp;"　"&amp;J8</f>
        <v>大阪府地方独立行政法人大阪府立病院機構　大阪精神医療センター</v>
      </c>
      <c r="I6" s="165"/>
      <c r="J6" s="166"/>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H6" si="3">Q8</f>
        <v>3</v>
      </c>
      <c r="R6" s="63" t="str">
        <f t="shared" si="3"/>
        <v>-</v>
      </c>
      <c r="S6" s="63" t="str">
        <f t="shared" si="3"/>
        <v>-</v>
      </c>
      <c r="T6" s="63" t="str">
        <f t="shared" si="3"/>
        <v>臨</v>
      </c>
      <c r="U6" s="64" t="str">
        <f>U8</f>
        <v>-</v>
      </c>
      <c r="V6" s="64">
        <f>V8</f>
        <v>30491</v>
      </c>
      <c r="W6" s="63" t="str">
        <f>W8</f>
        <v>非該当</v>
      </c>
      <c r="X6" s="63" t="str">
        <f t="shared" ref="X6" si="4">X8</f>
        <v>非該当</v>
      </c>
      <c r="Y6" s="63" t="str">
        <f t="shared" si="3"/>
        <v>１５：１</v>
      </c>
      <c r="Z6" s="64" t="str">
        <f t="shared" si="3"/>
        <v>-</v>
      </c>
      <c r="AA6" s="64" t="str">
        <f t="shared" si="3"/>
        <v>-</v>
      </c>
      <c r="AB6" s="64" t="str">
        <f t="shared" si="3"/>
        <v>-</v>
      </c>
      <c r="AC6" s="64">
        <f t="shared" si="3"/>
        <v>473</v>
      </c>
      <c r="AD6" s="64" t="str">
        <f t="shared" si="3"/>
        <v>-</v>
      </c>
      <c r="AE6" s="64">
        <f t="shared" si="3"/>
        <v>473</v>
      </c>
      <c r="AF6" s="64" t="str">
        <f t="shared" si="3"/>
        <v>-</v>
      </c>
      <c r="AG6" s="64" t="str">
        <f t="shared" si="3"/>
        <v>-</v>
      </c>
      <c r="AH6" s="64" t="str">
        <f t="shared" si="3"/>
        <v>-</v>
      </c>
      <c r="AI6" s="65">
        <f>IF(AI8="-",NA(),AI8)</f>
        <v>103.3</v>
      </c>
      <c r="AJ6" s="65">
        <f t="shared" ref="AJ6:AR6" si="5">IF(AJ8="-",NA(),AJ8)</f>
        <v>101.8</v>
      </c>
      <c r="AK6" s="65">
        <f t="shared" si="5"/>
        <v>104.1</v>
      </c>
      <c r="AL6" s="65">
        <f t="shared" si="5"/>
        <v>104</v>
      </c>
      <c r="AM6" s="65">
        <f t="shared" si="5"/>
        <v>104.2</v>
      </c>
      <c r="AN6" s="65">
        <f t="shared" si="5"/>
        <v>101.2</v>
      </c>
      <c r="AO6" s="65">
        <f t="shared" si="5"/>
        <v>100.9</v>
      </c>
      <c r="AP6" s="65">
        <f t="shared" si="5"/>
        <v>100.9</v>
      </c>
      <c r="AQ6" s="65">
        <f t="shared" si="5"/>
        <v>99.7</v>
      </c>
      <c r="AR6" s="65">
        <f t="shared" si="5"/>
        <v>102.3</v>
      </c>
      <c r="AS6" s="65" t="str">
        <f>IF(AS8="-","【-】","【"&amp;SUBSTITUTE(TEXT(AS8,"#,##0.0"),"-","△")&amp;"】")</f>
        <v>【102.5】</v>
      </c>
      <c r="AT6" s="65">
        <f>IF(AT8="-",NA(),AT8)</f>
        <v>70.400000000000006</v>
      </c>
      <c r="AU6" s="65">
        <f t="shared" ref="AU6:BC6" si="6">IF(AU8="-",NA(),AU8)</f>
        <v>69.5</v>
      </c>
      <c r="AV6" s="65">
        <f t="shared" si="6"/>
        <v>73.099999999999994</v>
      </c>
      <c r="AW6" s="65">
        <f t="shared" si="6"/>
        <v>73.7</v>
      </c>
      <c r="AX6" s="65">
        <f t="shared" si="6"/>
        <v>66.400000000000006</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85.1</v>
      </c>
      <c r="BQ6" s="65">
        <f t="shared" ref="BQ6:BY6" si="8">IF(BQ8="-",NA(),BQ8)</f>
        <v>83.8</v>
      </c>
      <c r="BR6" s="65">
        <f t="shared" si="8"/>
        <v>86.8</v>
      </c>
      <c r="BS6" s="65">
        <f t="shared" si="8"/>
        <v>86.9</v>
      </c>
      <c r="BT6" s="65">
        <f t="shared" si="8"/>
        <v>79</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22061</v>
      </c>
      <c r="CB6" s="66">
        <f t="shared" ref="CB6:CJ6" si="9">IF(CB8="-",NA(),CB8)</f>
        <v>22072</v>
      </c>
      <c r="CC6" s="66">
        <f t="shared" si="9"/>
        <v>22348</v>
      </c>
      <c r="CD6" s="66">
        <f t="shared" si="9"/>
        <v>22554</v>
      </c>
      <c r="CE6" s="66">
        <f t="shared" si="9"/>
        <v>23247</v>
      </c>
      <c r="CF6" s="66">
        <f t="shared" si="9"/>
        <v>20681</v>
      </c>
      <c r="CG6" s="66">
        <f t="shared" si="9"/>
        <v>21037</v>
      </c>
      <c r="CH6" s="66">
        <f t="shared" si="9"/>
        <v>21418</v>
      </c>
      <c r="CI6" s="66">
        <f t="shared" si="9"/>
        <v>21604</v>
      </c>
      <c r="CJ6" s="66">
        <f t="shared" si="9"/>
        <v>22234</v>
      </c>
      <c r="CK6" s="65" t="str">
        <f>IF(CK8="-","【-】","【"&amp;SUBSTITUTE(TEXT(CK8,"#,##0"),"-","△")&amp;"】")</f>
        <v>【56,733】</v>
      </c>
      <c r="CL6" s="66">
        <f>IF(CL8="-",NA(),CL8)</f>
        <v>7709</v>
      </c>
      <c r="CM6" s="66">
        <f t="shared" ref="CM6:CU6" si="10">IF(CM8="-",NA(),CM8)</f>
        <v>7590</v>
      </c>
      <c r="CN6" s="66">
        <f t="shared" si="10"/>
        <v>7968</v>
      </c>
      <c r="CO6" s="66">
        <f t="shared" si="10"/>
        <v>7923</v>
      </c>
      <c r="CP6" s="66">
        <f t="shared" si="10"/>
        <v>7856</v>
      </c>
      <c r="CQ6" s="66">
        <f t="shared" si="10"/>
        <v>8502</v>
      </c>
      <c r="CR6" s="66">
        <f t="shared" si="10"/>
        <v>8542</v>
      </c>
      <c r="CS6" s="66">
        <f t="shared" si="10"/>
        <v>8518</v>
      </c>
      <c r="CT6" s="66">
        <f t="shared" si="10"/>
        <v>7891</v>
      </c>
      <c r="CU6" s="66">
        <f t="shared" si="10"/>
        <v>8706</v>
      </c>
      <c r="CV6" s="65" t="str">
        <f>IF(CV8="-","【-】","【"&amp;SUBSTITUTE(TEXT(CV8,"#,##0"),"-","△")&amp;"】")</f>
        <v>【16,778】</v>
      </c>
      <c r="CW6" s="65">
        <f>IF(CW8="-",NA(),CW8)</f>
        <v>63</v>
      </c>
      <c r="CX6" s="65">
        <f t="shared" ref="CX6:DF6" si="11">IF(CX8="-",NA(),CX8)</f>
        <v>64.3</v>
      </c>
      <c r="CY6" s="65">
        <f t="shared" si="11"/>
        <v>63.1</v>
      </c>
      <c r="CZ6" s="65">
        <f t="shared" si="11"/>
        <v>62.7</v>
      </c>
      <c r="DA6" s="65">
        <f t="shared" si="11"/>
        <v>63.7</v>
      </c>
      <c r="DB6" s="65">
        <f t="shared" si="11"/>
        <v>85.6</v>
      </c>
      <c r="DC6" s="65">
        <f t="shared" si="11"/>
        <v>86.5</v>
      </c>
      <c r="DD6" s="65">
        <f t="shared" si="11"/>
        <v>87.6</v>
      </c>
      <c r="DE6" s="65">
        <f t="shared" si="11"/>
        <v>89.7</v>
      </c>
      <c r="DF6" s="65">
        <f t="shared" si="11"/>
        <v>92.2</v>
      </c>
      <c r="DG6" s="65" t="str">
        <f>IF(DG8="-","【-】","【"&amp;SUBSTITUTE(TEXT(DG8,"#,##0.0"),"-","△")&amp;"】")</f>
        <v>【58.8】</v>
      </c>
      <c r="DH6" s="65">
        <f>IF(DH8="-",NA(),DH8)</f>
        <v>4.3</v>
      </c>
      <c r="DI6" s="65">
        <f t="shared" ref="DI6:DQ6" si="12">IF(DI8="-",NA(),DI8)</f>
        <v>4.5</v>
      </c>
      <c r="DJ6" s="65">
        <f t="shared" si="12"/>
        <v>4.5</v>
      </c>
      <c r="DK6" s="65">
        <f t="shared" si="12"/>
        <v>4.5999999999999996</v>
      </c>
      <c r="DL6" s="65">
        <f t="shared" si="12"/>
        <v>4.3</v>
      </c>
      <c r="DM6" s="65">
        <f t="shared" si="12"/>
        <v>8.1</v>
      </c>
      <c r="DN6" s="65">
        <f t="shared" si="12"/>
        <v>8.1</v>
      </c>
      <c r="DO6" s="65">
        <f t="shared" si="12"/>
        <v>7.9</v>
      </c>
      <c r="DP6" s="65">
        <f t="shared" si="12"/>
        <v>8.1</v>
      </c>
      <c r="DQ6" s="65">
        <f t="shared" si="12"/>
        <v>7.9</v>
      </c>
      <c r="DR6" s="65" t="str">
        <f>IF(DR8="-","【-】","【"&amp;SUBSTITUTE(TEXT(DR8,"#,##0.0"),"-","△")&amp;"】")</f>
        <v>【24.8】</v>
      </c>
      <c r="DS6" s="65">
        <f>IF(DS8="-",NA(),DS8)</f>
        <v>24.8</v>
      </c>
      <c r="DT6" s="65">
        <f t="shared" ref="DT6:EB6" si="13">IF(DT8="-",NA(),DT8)</f>
        <v>30.2</v>
      </c>
      <c r="DU6" s="65">
        <f t="shared" si="13"/>
        <v>33.6</v>
      </c>
      <c r="DV6" s="65">
        <f t="shared" si="13"/>
        <v>35.6</v>
      </c>
      <c r="DW6" s="65">
        <f t="shared" si="13"/>
        <v>40.4</v>
      </c>
      <c r="DX6" s="65">
        <f t="shared" si="13"/>
        <v>46.7</v>
      </c>
      <c r="DY6" s="65">
        <f t="shared" si="13"/>
        <v>48.4</v>
      </c>
      <c r="DZ6" s="65">
        <f t="shared" si="13"/>
        <v>50.2</v>
      </c>
      <c r="EA6" s="65">
        <f t="shared" si="13"/>
        <v>52.3</v>
      </c>
      <c r="EB6" s="65">
        <f t="shared" si="13"/>
        <v>54</v>
      </c>
      <c r="EC6" s="65" t="str">
        <f>IF(EC8="-","【-】","【"&amp;SUBSTITUTE(TEXT(EC8,"#,##0.0"),"-","△")&amp;"】")</f>
        <v>【54.8】</v>
      </c>
      <c r="ED6" s="65">
        <f>IF(ED8="-",NA(),ED8)</f>
        <v>75.2</v>
      </c>
      <c r="EE6" s="65">
        <f t="shared" ref="EE6:EM6" si="14">IF(EE8="-",NA(),EE8)</f>
        <v>88.8</v>
      </c>
      <c r="EF6" s="65">
        <f t="shared" si="14"/>
        <v>61</v>
      </c>
      <c r="EG6" s="65">
        <f t="shared" si="14"/>
        <v>49.9</v>
      </c>
      <c r="EH6" s="65">
        <f t="shared" si="14"/>
        <v>59.2</v>
      </c>
      <c r="EI6" s="65">
        <f t="shared" si="14"/>
        <v>66.3</v>
      </c>
      <c r="EJ6" s="65">
        <f t="shared" si="14"/>
        <v>70</v>
      </c>
      <c r="EK6" s="65">
        <f t="shared" si="14"/>
        <v>68.2</v>
      </c>
      <c r="EL6" s="65">
        <f t="shared" si="14"/>
        <v>69.5</v>
      </c>
      <c r="EM6" s="65">
        <f t="shared" si="14"/>
        <v>67.5</v>
      </c>
      <c r="EN6" s="65" t="str">
        <f>IF(EN8="-","【-】","【"&amp;SUBSTITUTE(TEXT(EN8,"#,##0.0"),"-","△")&amp;"】")</f>
        <v>【70.3】</v>
      </c>
      <c r="EO6" s="66">
        <f>IF(EO8="-",NA(),EO8)</f>
        <v>27599791</v>
      </c>
      <c r="EP6" s="66">
        <f t="shared" ref="EP6:EX6" si="15">IF(EP8="-",NA(),EP8)</f>
        <v>27611199</v>
      </c>
      <c r="EQ6" s="66">
        <f t="shared" si="15"/>
        <v>28980930</v>
      </c>
      <c r="ER6" s="66">
        <f t="shared" si="15"/>
        <v>27696679</v>
      </c>
      <c r="ES6" s="66">
        <f t="shared" si="15"/>
        <v>27874679</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159</v>
      </c>
      <c r="B7" s="63">
        <f t="shared" ref="B7:AH7" si="16">B8</f>
        <v>2020</v>
      </c>
      <c r="C7" s="63">
        <f t="shared" si="16"/>
        <v>277500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精神科病院</v>
      </c>
      <c r="N7" s="63" t="str">
        <f>N8</f>
        <v>精神病院</v>
      </c>
      <c r="O7" s="63" t="str">
        <f>O8</f>
        <v>非設置</v>
      </c>
      <c r="P7" s="63" t="str">
        <f>P8</f>
        <v>直営</v>
      </c>
      <c r="Q7" s="64">
        <f t="shared" si="16"/>
        <v>3</v>
      </c>
      <c r="R7" s="63" t="str">
        <f t="shared" si="16"/>
        <v>-</v>
      </c>
      <c r="S7" s="63" t="str">
        <f t="shared" si="16"/>
        <v>-</v>
      </c>
      <c r="T7" s="63" t="str">
        <f t="shared" si="16"/>
        <v>臨</v>
      </c>
      <c r="U7" s="64" t="str">
        <f>U8</f>
        <v>-</v>
      </c>
      <c r="V7" s="64">
        <f>V8</f>
        <v>30491</v>
      </c>
      <c r="W7" s="63" t="str">
        <f>W8</f>
        <v>非該当</v>
      </c>
      <c r="X7" s="63" t="str">
        <f t="shared" si="16"/>
        <v>非該当</v>
      </c>
      <c r="Y7" s="63" t="str">
        <f t="shared" si="16"/>
        <v>１５：１</v>
      </c>
      <c r="Z7" s="64" t="str">
        <f t="shared" si="16"/>
        <v>-</v>
      </c>
      <c r="AA7" s="64" t="str">
        <f t="shared" si="16"/>
        <v>-</v>
      </c>
      <c r="AB7" s="64" t="str">
        <f t="shared" si="16"/>
        <v>-</v>
      </c>
      <c r="AC7" s="64">
        <f t="shared" si="16"/>
        <v>473</v>
      </c>
      <c r="AD7" s="64" t="str">
        <f t="shared" si="16"/>
        <v>-</v>
      </c>
      <c r="AE7" s="64">
        <f t="shared" si="16"/>
        <v>473</v>
      </c>
      <c r="AF7" s="64" t="str">
        <f t="shared" si="16"/>
        <v>-</v>
      </c>
      <c r="AG7" s="64" t="str">
        <f t="shared" si="16"/>
        <v>-</v>
      </c>
      <c r="AH7" s="64" t="str">
        <f t="shared" si="16"/>
        <v>-</v>
      </c>
      <c r="AI7" s="65">
        <f>AI8</f>
        <v>103.3</v>
      </c>
      <c r="AJ7" s="65">
        <f t="shared" ref="AJ7:AR7" si="17">AJ8</f>
        <v>101.8</v>
      </c>
      <c r="AK7" s="65">
        <f t="shared" si="17"/>
        <v>104.1</v>
      </c>
      <c r="AL7" s="65">
        <f t="shared" si="17"/>
        <v>104</v>
      </c>
      <c r="AM7" s="65">
        <f t="shared" si="17"/>
        <v>104.2</v>
      </c>
      <c r="AN7" s="65">
        <f t="shared" si="17"/>
        <v>101.2</v>
      </c>
      <c r="AO7" s="65">
        <f t="shared" si="17"/>
        <v>100.9</v>
      </c>
      <c r="AP7" s="65">
        <f t="shared" si="17"/>
        <v>100.9</v>
      </c>
      <c r="AQ7" s="65">
        <f t="shared" si="17"/>
        <v>99.7</v>
      </c>
      <c r="AR7" s="65">
        <f t="shared" si="17"/>
        <v>102.3</v>
      </c>
      <c r="AS7" s="65"/>
      <c r="AT7" s="65">
        <f>AT8</f>
        <v>70.400000000000006</v>
      </c>
      <c r="AU7" s="65">
        <f t="shared" ref="AU7:BC7" si="18">AU8</f>
        <v>69.5</v>
      </c>
      <c r="AV7" s="65">
        <f t="shared" si="18"/>
        <v>73.099999999999994</v>
      </c>
      <c r="AW7" s="65">
        <f t="shared" si="18"/>
        <v>73.7</v>
      </c>
      <c r="AX7" s="65">
        <f t="shared" si="18"/>
        <v>66.400000000000006</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85.1</v>
      </c>
      <c r="BQ7" s="65">
        <f t="shared" ref="BQ7:BY7" si="20">BQ8</f>
        <v>83.8</v>
      </c>
      <c r="BR7" s="65">
        <f t="shared" si="20"/>
        <v>86.8</v>
      </c>
      <c r="BS7" s="65">
        <f t="shared" si="20"/>
        <v>86.9</v>
      </c>
      <c r="BT7" s="65">
        <f t="shared" si="20"/>
        <v>79</v>
      </c>
      <c r="BU7" s="65">
        <f t="shared" si="20"/>
        <v>73.400000000000006</v>
      </c>
      <c r="BV7" s="65">
        <f t="shared" si="20"/>
        <v>72.3</v>
      </c>
      <c r="BW7" s="65">
        <f t="shared" si="20"/>
        <v>72.099999999999994</v>
      </c>
      <c r="BX7" s="65">
        <f t="shared" si="20"/>
        <v>69.8</v>
      </c>
      <c r="BY7" s="65">
        <f t="shared" si="20"/>
        <v>65.3</v>
      </c>
      <c r="BZ7" s="65"/>
      <c r="CA7" s="66">
        <f>CA8</f>
        <v>22061</v>
      </c>
      <c r="CB7" s="66">
        <f t="shared" ref="CB7:CJ7" si="21">CB8</f>
        <v>22072</v>
      </c>
      <c r="CC7" s="66">
        <f t="shared" si="21"/>
        <v>22348</v>
      </c>
      <c r="CD7" s="66">
        <f t="shared" si="21"/>
        <v>22554</v>
      </c>
      <c r="CE7" s="66">
        <f t="shared" si="21"/>
        <v>23247</v>
      </c>
      <c r="CF7" s="66">
        <f t="shared" si="21"/>
        <v>20681</v>
      </c>
      <c r="CG7" s="66">
        <f t="shared" si="21"/>
        <v>21037</v>
      </c>
      <c r="CH7" s="66">
        <f t="shared" si="21"/>
        <v>21418</v>
      </c>
      <c r="CI7" s="66">
        <f t="shared" si="21"/>
        <v>21604</v>
      </c>
      <c r="CJ7" s="66">
        <f t="shared" si="21"/>
        <v>22234</v>
      </c>
      <c r="CK7" s="65"/>
      <c r="CL7" s="66">
        <f>CL8</f>
        <v>7709</v>
      </c>
      <c r="CM7" s="66">
        <f t="shared" ref="CM7:CU7" si="22">CM8</f>
        <v>7590</v>
      </c>
      <c r="CN7" s="66">
        <f t="shared" si="22"/>
        <v>7968</v>
      </c>
      <c r="CO7" s="66">
        <f t="shared" si="22"/>
        <v>7923</v>
      </c>
      <c r="CP7" s="66">
        <f t="shared" si="22"/>
        <v>7856</v>
      </c>
      <c r="CQ7" s="66">
        <f t="shared" si="22"/>
        <v>8502</v>
      </c>
      <c r="CR7" s="66">
        <f t="shared" si="22"/>
        <v>8542</v>
      </c>
      <c r="CS7" s="66">
        <f t="shared" si="22"/>
        <v>8518</v>
      </c>
      <c r="CT7" s="66">
        <f t="shared" si="22"/>
        <v>7891</v>
      </c>
      <c r="CU7" s="66">
        <f t="shared" si="22"/>
        <v>8706</v>
      </c>
      <c r="CV7" s="65"/>
      <c r="CW7" s="65">
        <f>CW8</f>
        <v>63</v>
      </c>
      <c r="CX7" s="65">
        <f t="shared" ref="CX7:DF7" si="23">CX8</f>
        <v>64.3</v>
      </c>
      <c r="CY7" s="65">
        <f t="shared" si="23"/>
        <v>63.1</v>
      </c>
      <c r="CZ7" s="65">
        <f t="shared" si="23"/>
        <v>62.7</v>
      </c>
      <c r="DA7" s="65">
        <f t="shared" si="23"/>
        <v>63.7</v>
      </c>
      <c r="DB7" s="65">
        <f t="shared" si="23"/>
        <v>85.6</v>
      </c>
      <c r="DC7" s="65">
        <f t="shared" si="23"/>
        <v>86.5</v>
      </c>
      <c r="DD7" s="65">
        <f t="shared" si="23"/>
        <v>87.6</v>
      </c>
      <c r="DE7" s="65">
        <f t="shared" si="23"/>
        <v>89.7</v>
      </c>
      <c r="DF7" s="65">
        <f t="shared" si="23"/>
        <v>92.2</v>
      </c>
      <c r="DG7" s="65"/>
      <c r="DH7" s="65">
        <f>DH8</f>
        <v>4.3</v>
      </c>
      <c r="DI7" s="65">
        <f t="shared" ref="DI7:DQ7" si="24">DI8</f>
        <v>4.5</v>
      </c>
      <c r="DJ7" s="65">
        <f t="shared" si="24"/>
        <v>4.5</v>
      </c>
      <c r="DK7" s="65">
        <f t="shared" si="24"/>
        <v>4.5999999999999996</v>
      </c>
      <c r="DL7" s="65">
        <f t="shared" si="24"/>
        <v>4.3</v>
      </c>
      <c r="DM7" s="65">
        <f t="shared" si="24"/>
        <v>8.1</v>
      </c>
      <c r="DN7" s="65">
        <f t="shared" si="24"/>
        <v>8.1</v>
      </c>
      <c r="DO7" s="65">
        <f t="shared" si="24"/>
        <v>7.9</v>
      </c>
      <c r="DP7" s="65">
        <f t="shared" si="24"/>
        <v>8.1</v>
      </c>
      <c r="DQ7" s="65">
        <f t="shared" si="24"/>
        <v>7.9</v>
      </c>
      <c r="DR7" s="65"/>
      <c r="DS7" s="65">
        <f>DS8</f>
        <v>24.8</v>
      </c>
      <c r="DT7" s="65">
        <f t="shared" ref="DT7:EB7" si="25">DT8</f>
        <v>30.2</v>
      </c>
      <c r="DU7" s="65">
        <f t="shared" si="25"/>
        <v>33.6</v>
      </c>
      <c r="DV7" s="65">
        <f t="shared" si="25"/>
        <v>35.6</v>
      </c>
      <c r="DW7" s="65">
        <f t="shared" si="25"/>
        <v>40.4</v>
      </c>
      <c r="DX7" s="65">
        <f t="shared" si="25"/>
        <v>46.7</v>
      </c>
      <c r="DY7" s="65">
        <f t="shared" si="25"/>
        <v>48.4</v>
      </c>
      <c r="DZ7" s="65">
        <f t="shared" si="25"/>
        <v>50.2</v>
      </c>
      <c r="EA7" s="65">
        <f t="shared" si="25"/>
        <v>52.3</v>
      </c>
      <c r="EB7" s="65">
        <f t="shared" si="25"/>
        <v>54</v>
      </c>
      <c r="EC7" s="65"/>
      <c r="ED7" s="65">
        <f>ED8</f>
        <v>75.2</v>
      </c>
      <c r="EE7" s="65">
        <f t="shared" ref="EE7:EM7" si="26">EE8</f>
        <v>88.8</v>
      </c>
      <c r="EF7" s="65">
        <f t="shared" si="26"/>
        <v>61</v>
      </c>
      <c r="EG7" s="65">
        <f t="shared" si="26"/>
        <v>49.9</v>
      </c>
      <c r="EH7" s="65">
        <f t="shared" si="26"/>
        <v>59.2</v>
      </c>
      <c r="EI7" s="65">
        <f t="shared" si="26"/>
        <v>66.3</v>
      </c>
      <c r="EJ7" s="65">
        <f t="shared" si="26"/>
        <v>70</v>
      </c>
      <c r="EK7" s="65">
        <f t="shared" si="26"/>
        <v>68.2</v>
      </c>
      <c r="EL7" s="65">
        <f t="shared" si="26"/>
        <v>69.5</v>
      </c>
      <c r="EM7" s="65">
        <f t="shared" si="26"/>
        <v>67.5</v>
      </c>
      <c r="EN7" s="65"/>
      <c r="EO7" s="66">
        <f>EO8</f>
        <v>27599791</v>
      </c>
      <c r="EP7" s="66">
        <f t="shared" ref="EP7:EX7" si="27">EP8</f>
        <v>27611199</v>
      </c>
      <c r="EQ7" s="66">
        <f t="shared" si="27"/>
        <v>28980930</v>
      </c>
      <c r="ER7" s="66">
        <f t="shared" si="27"/>
        <v>27696679</v>
      </c>
      <c r="ES7" s="66">
        <f t="shared" si="27"/>
        <v>27874679</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277500</v>
      </c>
      <c r="D8" s="68">
        <v>46</v>
      </c>
      <c r="E8" s="68">
        <v>6</v>
      </c>
      <c r="F8" s="68">
        <v>0</v>
      </c>
      <c r="G8" s="68">
        <v>3</v>
      </c>
      <c r="H8" s="68" t="s">
        <v>160</v>
      </c>
      <c r="I8" s="68" t="s">
        <v>161</v>
      </c>
      <c r="J8" s="68" t="s">
        <v>162</v>
      </c>
      <c r="K8" s="68" t="s">
        <v>163</v>
      </c>
      <c r="L8" s="68" t="s">
        <v>164</v>
      </c>
      <c r="M8" s="68" t="s">
        <v>165</v>
      </c>
      <c r="N8" s="68" t="s">
        <v>166</v>
      </c>
      <c r="O8" s="68" t="s">
        <v>167</v>
      </c>
      <c r="P8" s="68" t="s">
        <v>168</v>
      </c>
      <c r="Q8" s="69">
        <v>3</v>
      </c>
      <c r="R8" s="68" t="s">
        <v>39</v>
      </c>
      <c r="S8" s="68" t="s">
        <v>39</v>
      </c>
      <c r="T8" s="68" t="s">
        <v>169</v>
      </c>
      <c r="U8" s="69" t="s">
        <v>39</v>
      </c>
      <c r="V8" s="69">
        <v>30491</v>
      </c>
      <c r="W8" s="68" t="s">
        <v>170</v>
      </c>
      <c r="X8" s="68" t="s">
        <v>170</v>
      </c>
      <c r="Y8" s="70" t="s">
        <v>171</v>
      </c>
      <c r="Z8" s="69" t="s">
        <v>39</v>
      </c>
      <c r="AA8" s="69" t="s">
        <v>39</v>
      </c>
      <c r="AB8" s="69" t="s">
        <v>39</v>
      </c>
      <c r="AC8" s="69">
        <v>473</v>
      </c>
      <c r="AD8" s="69" t="s">
        <v>39</v>
      </c>
      <c r="AE8" s="69">
        <v>473</v>
      </c>
      <c r="AF8" s="69" t="s">
        <v>39</v>
      </c>
      <c r="AG8" s="69" t="s">
        <v>39</v>
      </c>
      <c r="AH8" s="69" t="s">
        <v>39</v>
      </c>
      <c r="AI8" s="71">
        <v>103.3</v>
      </c>
      <c r="AJ8" s="71">
        <v>101.8</v>
      </c>
      <c r="AK8" s="71">
        <v>104.1</v>
      </c>
      <c r="AL8" s="71">
        <v>104</v>
      </c>
      <c r="AM8" s="71">
        <v>104.2</v>
      </c>
      <c r="AN8" s="71">
        <v>101.2</v>
      </c>
      <c r="AO8" s="71">
        <v>100.9</v>
      </c>
      <c r="AP8" s="71">
        <v>100.9</v>
      </c>
      <c r="AQ8" s="71">
        <v>99.7</v>
      </c>
      <c r="AR8" s="71">
        <v>102.3</v>
      </c>
      <c r="AS8" s="71">
        <v>102.5</v>
      </c>
      <c r="AT8" s="71">
        <v>70.400000000000006</v>
      </c>
      <c r="AU8" s="71">
        <v>69.5</v>
      </c>
      <c r="AV8" s="71">
        <v>73.099999999999994</v>
      </c>
      <c r="AW8" s="71">
        <v>73.7</v>
      </c>
      <c r="AX8" s="71">
        <v>66.400000000000006</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85.1</v>
      </c>
      <c r="BQ8" s="71">
        <v>83.8</v>
      </c>
      <c r="BR8" s="71">
        <v>86.8</v>
      </c>
      <c r="BS8" s="71">
        <v>86.9</v>
      </c>
      <c r="BT8" s="71">
        <v>79</v>
      </c>
      <c r="BU8" s="71">
        <v>73.400000000000006</v>
      </c>
      <c r="BV8" s="71">
        <v>72.3</v>
      </c>
      <c r="BW8" s="71">
        <v>72.099999999999994</v>
      </c>
      <c r="BX8" s="71">
        <v>69.8</v>
      </c>
      <c r="BY8" s="71">
        <v>65.3</v>
      </c>
      <c r="BZ8" s="71">
        <v>67.2</v>
      </c>
      <c r="CA8" s="72">
        <v>22061</v>
      </c>
      <c r="CB8" s="72">
        <v>22072</v>
      </c>
      <c r="CC8" s="72">
        <v>22348</v>
      </c>
      <c r="CD8" s="72">
        <v>22554</v>
      </c>
      <c r="CE8" s="72">
        <v>23247</v>
      </c>
      <c r="CF8" s="72">
        <v>20681</v>
      </c>
      <c r="CG8" s="72">
        <v>21037</v>
      </c>
      <c r="CH8" s="72">
        <v>21418</v>
      </c>
      <c r="CI8" s="72">
        <v>21604</v>
      </c>
      <c r="CJ8" s="72">
        <v>22234</v>
      </c>
      <c r="CK8" s="71">
        <v>56733</v>
      </c>
      <c r="CL8" s="72">
        <v>7709</v>
      </c>
      <c r="CM8" s="72">
        <v>7590</v>
      </c>
      <c r="CN8" s="72">
        <v>7968</v>
      </c>
      <c r="CO8" s="72">
        <v>7923</v>
      </c>
      <c r="CP8" s="72">
        <v>7856</v>
      </c>
      <c r="CQ8" s="72">
        <v>8502</v>
      </c>
      <c r="CR8" s="72">
        <v>8542</v>
      </c>
      <c r="CS8" s="72">
        <v>8518</v>
      </c>
      <c r="CT8" s="72">
        <v>7891</v>
      </c>
      <c r="CU8" s="72">
        <v>8706</v>
      </c>
      <c r="CV8" s="71">
        <v>16778</v>
      </c>
      <c r="CW8" s="72">
        <v>63</v>
      </c>
      <c r="CX8" s="72">
        <v>64.3</v>
      </c>
      <c r="CY8" s="72">
        <v>63.1</v>
      </c>
      <c r="CZ8" s="72">
        <v>62.7</v>
      </c>
      <c r="DA8" s="72">
        <v>63.7</v>
      </c>
      <c r="DB8" s="72">
        <v>85.6</v>
      </c>
      <c r="DC8" s="72">
        <v>86.5</v>
      </c>
      <c r="DD8" s="72">
        <v>87.6</v>
      </c>
      <c r="DE8" s="72">
        <v>89.7</v>
      </c>
      <c r="DF8" s="72">
        <v>92.2</v>
      </c>
      <c r="DG8" s="72">
        <v>58.8</v>
      </c>
      <c r="DH8" s="72">
        <v>4.3</v>
      </c>
      <c r="DI8" s="72">
        <v>4.5</v>
      </c>
      <c r="DJ8" s="72">
        <v>4.5</v>
      </c>
      <c r="DK8" s="72">
        <v>4.5999999999999996</v>
      </c>
      <c r="DL8" s="72">
        <v>4.3</v>
      </c>
      <c r="DM8" s="72">
        <v>8.1</v>
      </c>
      <c r="DN8" s="72">
        <v>8.1</v>
      </c>
      <c r="DO8" s="72">
        <v>7.9</v>
      </c>
      <c r="DP8" s="72">
        <v>8.1</v>
      </c>
      <c r="DQ8" s="72">
        <v>7.9</v>
      </c>
      <c r="DR8" s="72">
        <v>24.8</v>
      </c>
      <c r="DS8" s="71">
        <v>24.8</v>
      </c>
      <c r="DT8" s="71">
        <v>30.2</v>
      </c>
      <c r="DU8" s="71">
        <v>33.6</v>
      </c>
      <c r="DV8" s="71">
        <v>35.6</v>
      </c>
      <c r="DW8" s="71">
        <v>40.4</v>
      </c>
      <c r="DX8" s="71">
        <v>46.7</v>
      </c>
      <c r="DY8" s="71">
        <v>48.4</v>
      </c>
      <c r="DZ8" s="71">
        <v>50.2</v>
      </c>
      <c r="EA8" s="71">
        <v>52.3</v>
      </c>
      <c r="EB8" s="71">
        <v>54</v>
      </c>
      <c r="EC8" s="71">
        <v>54.8</v>
      </c>
      <c r="ED8" s="71">
        <v>75.2</v>
      </c>
      <c r="EE8" s="71">
        <v>88.8</v>
      </c>
      <c r="EF8" s="71">
        <v>61</v>
      </c>
      <c r="EG8" s="71">
        <v>49.9</v>
      </c>
      <c r="EH8" s="71">
        <v>59.2</v>
      </c>
      <c r="EI8" s="71">
        <v>66.3</v>
      </c>
      <c r="EJ8" s="71">
        <v>70</v>
      </c>
      <c r="EK8" s="71">
        <v>68.2</v>
      </c>
      <c r="EL8" s="71">
        <v>69.5</v>
      </c>
      <c r="EM8" s="71">
        <v>67.5</v>
      </c>
      <c r="EN8" s="71">
        <v>70.3</v>
      </c>
      <c r="EO8" s="72">
        <v>27599791</v>
      </c>
      <c r="EP8" s="72">
        <v>27611199</v>
      </c>
      <c r="EQ8" s="72">
        <v>28980930</v>
      </c>
      <c r="ER8" s="72">
        <v>27696679</v>
      </c>
      <c r="ES8" s="72">
        <v>27874679</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