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3経営管理担当\501 照会\経営管理担当\□116 【照会：R4.1.26(水)〆】公営企業に係る経営比較分析表（令和２年度決算）の分析等について\03 回答（水道課より）\"/>
    </mc:Choice>
  </mc:AlternateContent>
  <xr:revisionPtr revIDLastSave="0" documentId="13_ncr:1_{1AD5FA30-5610-4689-B645-5181D3B807A0}" xr6:coauthVersionLast="36" xr6:coauthVersionMax="36" xr10:uidLastSave="{00000000-0000-0000-0000-000000000000}"/>
  <workbookProtection workbookAlgorithmName="SHA-512" workbookHashValue="tepnJOFEJWA/QiFLXBFB+OVubKW3aRRtwgpjJ/4uG0M9S8xIRTeT4JzrT24/u1P/EoFLLxG8yDV87ZXqLH4wjA==" workbookSaltValue="AVVXBSIY80w7b9dJzwcdCg==" workbookSpinCount="100000" lockStructure="1"/>
  <bookViews>
    <workbookView xWindow="0" yWindow="0" windowWidth="20190" windowHeight="705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GN8" i="5" s="1"/>
  <c r="L6" i="5"/>
  <c r="K6" i="5"/>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I19" i="4"/>
  <c r="F19" i="4"/>
  <c r="N16" i="4"/>
  <c r="J16" i="4"/>
  <c r="H16" i="4"/>
  <c r="F16" i="4"/>
  <c r="L15" i="4"/>
  <c r="J15" i="4"/>
  <c r="H15" i="4"/>
  <c r="N14" i="4"/>
  <c r="L14" i="4"/>
  <c r="J14" i="4"/>
  <c r="F14" i="4"/>
  <c r="N13" i="4"/>
  <c r="L13" i="4"/>
  <c r="H13" i="4"/>
  <c r="F13" i="4"/>
  <c r="N12" i="4"/>
  <c r="J12" i="4"/>
  <c r="H12" i="4"/>
  <c r="F12" i="4"/>
  <c r="N7" i="4"/>
  <c r="B7" i="4"/>
  <c r="N5" i="4"/>
  <c r="J5" i="4"/>
  <c r="B5" i="4"/>
  <c r="N3" i="4"/>
  <c r="J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GP18" i="5"/>
  <c r="GO18" i="5"/>
  <c r="GR18" i="5"/>
  <c r="GN18" i="5"/>
  <c r="GQ18" i="5"/>
  <c r="GP12" i="5"/>
  <c r="GO12" i="5"/>
  <c r="GR12" i="5"/>
  <c r="GN12" i="5"/>
  <c r="GQ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EZ8" i="5"/>
  <c r="FT8" i="5"/>
  <c r="JK18" i="5"/>
  <c r="JI12" i="5"/>
  <c r="JJ18" i="5"/>
  <c r="JL12" i="5"/>
  <c r="JH12" i="5"/>
  <c r="JI18" i="5"/>
  <c r="JK12" i="5"/>
  <c r="JL18" i="5"/>
  <c r="JH18" i="5"/>
  <c r="JJ12" i="5"/>
  <c r="KC18" i="5"/>
  <c r="KE12" i="5"/>
  <c r="KF18" i="5"/>
  <c r="KB18" i="5"/>
  <c r="KD12" i="5"/>
  <c r="KE18" i="5"/>
  <c r="KC12" i="5"/>
  <c r="KD18" i="5"/>
  <c r="KF12" i="5"/>
  <c r="KB12" i="5"/>
  <c r="HA12" i="5"/>
  <c r="HK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T10" i="5"/>
  <c r="KE10" i="5"/>
  <c r="IP10" i="5"/>
  <c r="HB10" i="5"/>
  <c r="FM10" i="5"/>
  <c r="DX10" i="5"/>
  <c r="CI10" i="5"/>
  <c r="L11" i="4"/>
  <c r="LJ10" i="5"/>
  <c r="JU10" i="5"/>
  <c r="IF10" i="5"/>
  <c r="GQ10" i="5"/>
  <c r="FC10" i="5"/>
  <c r="DN10" i="5"/>
  <c r="BX10" i="5"/>
  <c r="FK18" i="5"/>
  <c r="FN18" i="5"/>
  <c r="FJ18" i="5"/>
  <c r="FM18" i="5"/>
  <c r="FL18" i="5"/>
  <c r="FK12" i="5"/>
  <c r="FN12" i="5"/>
  <c r="FJ12" i="5"/>
  <c r="FM12" i="5"/>
  <c r="FL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FX18" i="5"/>
  <c r="FT18" i="5"/>
  <c r="FW18" i="5"/>
  <c r="FV18" i="5"/>
  <c r="FU18" i="5"/>
  <c r="FX12" i="5"/>
  <c r="FT12" i="5"/>
  <c r="FW12" i="5"/>
  <c r="FV12" i="5"/>
  <c r="FU12"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GG18" i="5"/>
  <c r="GF18" i="5"/>
  <c r="GE18" i="5"/>
  <c r="GH18" i="5"/>
  <c r="GD18" i="5"/>
  <c r="GG12" i="5"/>
  <c r="GF12" i="5"/>
  <c r="GE12" i="5"/>
  <c r="GH12" i="5"/>
  <c r="GD12" i="5"/>
</calcChain>
</file>

<file path=xl/sharedStrings.xml><?xml version="1.0" encoding="utf-8"?>
<sst xmlns="http://schemas.openxmlformats.org/spreadsheetml/2006/main" count="943" uniqueCount="267">
  <si>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</si>
  <si>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</si>
  <si>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</si>
  <si>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</si>
  <si>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</si>
  <si>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</si>
  <si>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</si>
  <si>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</si>
  <si>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メガソーラー設備毀損など、不測の損失が発生する可能性があるため、当年度未処分利益剰余金は特定の積立金への積立ては行わない。</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</si>
  <si>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</si>
  <si>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</si>
  <si>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</si>
  <si>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</si>
  <si>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</si>
  <si>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</si>
  <si>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</si>
  <si>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</si>
  <si>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</si>
  <si>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</si>
  <si>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</si>
  <si>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</si>
  <si>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</si>
  <si>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</si>
  <si>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</si>
  <si>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</si>
  <si>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</si>
  <si>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</si>
  <si>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</si>
  <si>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</si>
  <si>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</si>
  <si>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</si>
  <si>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</si>
  <si>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</si>
  <si>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</si>
  <si>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</si>
  <si>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</si>
  <si>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</si>
  <si>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</si>
  <si>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</si>
  <si>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</si>
  <si>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</si>
  <si>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</si>
  <si>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</si>
  <si>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</si>
  <si>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</si>
  <si>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</si>
  <si>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</si>
  <si>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</si>
  <si>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</si>
  <si>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</si>
  <si>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</si>
  <si>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</si>
  <si>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</si>
  <si>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</si>
  <si>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</si>
  <si>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</si>
  <si>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</si>
  <si>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</si>
  <si>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</si>
  <si>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</si>
  <si>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</si>
  <si>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</si>
  <si>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</si>
  <si>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</si>
  <si>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</si>
  <si>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</si>
  <si>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</si>
  <si>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</si>
  <si>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</si>
  <si>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</si>
  <si>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</si>
  <si>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</si>
  <si>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</si>
  <si>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</si>
  <si>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</si>
  <si>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</si>
  <si>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</si>
  <si>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</si>
  <si>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</si>
  <si>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</si>
  <si>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</si>
  <si>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</si>
  <si>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</si>
  <si>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</si>
  <si>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</si>
  <si>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</si>
  <si>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</si>
  <si>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</si>
  <si>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</si>
  <si>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</si>
  <si>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</si>
  <si>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</si>
  <si>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</si>
  <si>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</si>
  <si>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</si>
  <si>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</si>
  <si>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</si>
  <si>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</si>
  <si>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</si>
  <si>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</si>
  <si>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</si>
  <si>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</si>
  <si>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</si>
  <si>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</si>
  <si>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</si>
  <si>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</si>
  <si>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</si>
  <si>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</si>
  <si>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</si>
  <si>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</si>
  <si>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</si>
  <si>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</si>
  <si>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</si>
  <si>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</si>
  <si>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</si>
  <si>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</si>
  <si>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</si>
  <si>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</si>
  <si>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</si>
  <si>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</si>
  <si>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280003</t>
  </si>
  <si>
    <t>46</t>
  </si>
  <si>
    <t>04</t>
  </si>
  <si>
    <t>0</t>
  </si>
  <si>
    <t>000</t>
  </si>
  <si>
    <t>兵庫県</t>
  </si>
  <si>
    <t>法適用</t>
  </si>
  <si>
    <t>電気事業</t>
  </si>
  <si>
    <t>自治体職員</t>
  </si>
  <si>
    <t>-</t>
  </si>
  <si>
    <t>令和18年2月29日　平荘ダム太陽光発電所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</si>
  <si>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</si>
  <si>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</si>
  <si>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</si>
  <si>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</si>
  <si>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</si>
  <si>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</si>
  <si>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</si>
  <si>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</si>
  <si>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</si>
  <si>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</si>
  <si>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</si>
  <si>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</si>
  <si>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</si>
  <si>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</si>
  <si>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</si>
  <si>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</si>
  <si>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</si>
  <si>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</si>
  <si>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</si>
  <si>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</si>
  <si>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</si>
  <si>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</si>
  <si>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</si>
  <si>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</si>
  <si>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</si>
  <si>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</si>
  <si>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</si>
  <si>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</si>
  <si>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</si>
  <si>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</si>
  <si>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</si>
  <si>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</si>
  <si>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</si>
  <si>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</si>
  <si>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</si>
  <si>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</si>
  <si>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</si>
  <si>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</si>
  <si>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</si>
  <si>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</si>
  <si>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</si>
  <si>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</si>
  <si>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</si>
  <si>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</si>
  <si>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</si>
  <si>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</si>
  <si>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</si>
  <si>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</si>
  <si>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</si>
  <si>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</si>
  <si>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</si>
  <si>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</si>
  <si>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</si>
  <si>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</si>
  <si>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</si>
  <si>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</si>
  <si>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</si>
  <si>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</si>
  <si>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</si>
  <si>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</si>
  <si>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</si>
  <si>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</si>
  <si>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</si>
  <si>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</si>
  <si>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</si>
  <si>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</si>
  <si>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</si>
  <si>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</si>
  <si>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</si>
  <si>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</si>
  <si>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</si>
  <si>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</si>
  <si>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</si>
  <si>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</si>
  <si>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</si>
  <si>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</si>
  <si>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</si>
  <si>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</si>
  <si>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</si>
  <si>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</si>
  <si>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</si>
  <si>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</si>
  <si>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</si>
  <si>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</si>
  <si>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</si>
  <si>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</si>
  <si>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</si>
  <si>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</si>
  <si>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</si>
  <si>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</si>
  <si>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</si>
  <si>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</si>
  <si>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</si>
  <si>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</si>
  <si>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</si>
  <si>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</si>
  <si>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</si>
  <si>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</si>
  <si>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</si>
  <si>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</si>
  <si>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</si>
  <si>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</si>
  <si>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</si>
  <si>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</si>
  <si>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</si>
  <si>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</si>
  <si>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</si>
  <si>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</si>
  <si>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</si>
  <si>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</si>
  <si>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</si>
  <si>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</si>
  <si>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</si>
  <si>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</si>
  <si>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</si>
  <si>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</si>
  <si>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</si>
  <si>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</si>
  <si>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</si>
  <si>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</si>
  <si>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</si>
  <si>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</si>
  <si>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</si>
  <si>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</si>
  <si>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</si>
  <si>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</si>
  <si>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</si>
  <si>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</si>
  <si>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</si>
  <si>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</si>
  <si>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</si>
  <si>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</si>
  <si>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</si>
  <si>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いる。令和元年度に企業債を全額償還したため大きく上昇しており、以降は全国平均を上回っている。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減価償却前営業利益）も一定水準の収益を確保している。　</t>
    <rPh sb="181" eb="183">
      <t>イコウ</t>
    </rPh>
    <rPh sb="184" eb="186">
      <t>ゼンコク</t>
    </rPh>
    <rPh sb="186" eb="188">
      <t>ヘイキン</t>
    </rPh>
    <rPh sb="189" eb="191">
      <t>ウワマワ</t>
    </rPh>
    <phoneticPr fontId="5"/>
  </si>
  <si>
    <t>・設備利用率は、資源エネルギー庁の「長期エネルギー需給見通し小委員会に対する発電コスト等の検証に関する報告」(平成27年５月)で設定されている設備利用率(14%)並の数値であるとともに、年間総発電量は37,638千kW/hと計画の32,641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0.4～1.1%の範囲で推移している。今後、老朽化等により、機器のメンテナンスや故障対応、除草対応等の維持管理費の増が見込まれるが、売電収入の範囲内で対応する計画である。
・企業債残高対料金収入比率は、施設の稼働開始以降、適切な維持管理を行い、安定した売電収入を確保することによって、留保資金を確保し、令和元年度に企業債を全額償還した。
・有形固定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
・全量FIT(再生エネルギー固定価格買取制度)に則った20年間の固定価格による売電であることから、FITの収入割合は100%と安定している。</t>
    <phoneticPr fontId="5"/>
  </si>
  <si>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・「新・企業庁経営ビジョン」(2014～2023年度)及び「企業庁総合経営計画」(2019～2023年度)に基づき、効率的な維持管理を行い、引き続き健全経営に努めていく。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</si>
</sst>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129.19999999999999</c:v>
                </c:pt>
                <c:pt idx="1">
                  <c:v>130.5</c:v>
                </c:pt>
                <c:pt idx="2">
                  <c:v>124.5</c:v>
                </c:pt>
                <c:pt idx="3">
                  <c:v>130.6</c:v>
                </c:pt>
                <c:pt idx="4">
                  <c:v>132.4</c:v>
                </c:pt>
              </c:numCache>
            </c:numRef>
          </c:val>
          <c:extLst>
            <c:ext xmlns:c16="http://schemas.microsoft.com/office/drawing/2014/chart" uri="{C3380CC4-5D6E-409C-BE32-E72D297353CC}">
              <c16:uniqueId val="{00000000-147E-457E-B395-F7482C213F7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147E-457E-B395-F7482C213F7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7E-457E-B395-F7482C213F7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129.1</c:v>
                </c:pt>
                <c:pt idx="1">
                  <c:v>128.6</c:v>
                </c:pt>
                <c:pt idx="2">
                  <c:v>122.1</c:v>
                </c:pt>
                <c:pt idx="3">
                  <c:v>126.2</c:v>
                </c:pt>
                <c:pt idx="4">
                  <c:v>129.19999999999999</c:v>
                </c:pt>
              </c:numCache>
            </c:numRef>
          </c:val>
          <c:extLst>
            <c:ext xmlns:c16="http://schemas.microsoft.com/office/drawing/2014/chart" uri="{C3380CC4-5D6E-409C-BE32-E72D297353CC}">
              <c16:uniqueId val="{00000000-6ACF-4D12-977A-2147AB1C5AF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6ACF-4D12-977A-2147AB1C5AF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CF-4D12-977A-2147AB1C5AF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101.6</c:v>
                </c:pt>
                <c:pt idx="1">
                  <c:v>178.9</c:v>
                </c:pt>
                <c:pt idx="2">
                  <c:v>107.3</c:v>
                </c:pt>
                <c:pt idx="3">
                  <c:v>1367.1</c:v>
                </c:pt>
                <c:pt idx="4">
                  <c:v>2409.3000000000002</c:v>
                </c:pt>
              </c:numCache>
            </c:numRef>
          </c:val>
          <c:extLst>
            <c:ext xmlns:c16="http://schemas.microsoft.com/office/drawing/2014/chart" uri="{C3380CC4-5D6E-409C-BE32-E72D297353CC}">
              <c16:uniqueId val="{00000000-61E2-4BC2-BF28-5CB93893423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61E2-4BC2-BF28-5CB93893423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1E2-4BC2-BF28-5CB93893423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28912.400000000001</c:v>
                </c:pt>
                <c:pt idx="1">
                  <c:v>28654.7</c:v>
                </c:pt>
                <c:pt idx="2">
                  <c:v>30179.5</c:v>
                </c:pt>
                <c:pt idx="3">
                  <c:v>28989.4</c:v>
                </c:pt>
                <c:pt idx="4">
                  <c:v>28177.3</c:v>
                </c:pt>
              </c:numCache>
            </c:numRef>
          </c:val>
          <c:extLst>
            <c:ext xmlns:c16="http://schemas.microsoft.com/office/drawing/2014/chart" uri="{C3380CC4-5D6E-409C-BE32-E72D297353CC}">
              <c16:uniqueId val="{00000000-1E05-41BE-9D19-7C032A12E18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1E05-41BE-9D19-7C032A12E18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864132</c:v>
                </c:pt>
                <c:pt idx="1">
                  <c:v>895319</c:v>
                </c:pt>
                <c:pt idx="2">
                  <c:v>822479</c:v>
                </c:pt>
                <c:pt idx="3">
                  <c:v>877151</c:v>
                </c:pt>
                <c:pt idx="4">
                  <c:v>873182</c:v>
                </c:pt>
              </c:numCache>
            </c:numRef>
          </c:val>
          <c:extLst>
            <c:ext xmlns:c16="http://schemas.microsoft.com/office/drawing/2014/chart" uri="{C3380CC4-5D6E-409C-BE32-E72D297353CC}">
              <c16:uniqueId val="{00000000-6BD3-47C7-82BE-130B3BDB235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6BD3-47C7-82BE-130B3BDB235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c:v>
                </c:pt>
                <c:pt idx="1">
                  <c:v>14.7</c:v>
                </c:pt>
                <c:pt idx="2">
                  <c:v>13.9</c:v>
                </c:pt>
                <c:pt idx="3">
                  <c:v>14.3</c:v>
                </c:pt>
                <c:pt idx="4">
                  <c:v>14.5</c:v>
                </c:pt>
              </c:numCache>
            </c:numRef>
          </c:val>
          <c:extLst>
            <c:ext xmlns:c16="http://schemas.microsoft.com/office/drawing/2014/chart" uri="{C3380CC4-5D6E-409C-BE32-E72D297353CC}">
              <c16:uniqueId val="{00000000-092C-4011-AA66-A9A6E61929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092C-4011-AA66-A9A6E61929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0.5</c:v>
                </c:pt>
                <c:pt idx="1">
                  <c:v>0.6</c:v>
                </c:pt>
                <c:pt idx="2">
                  <c:v>0.7</c:v>
                </c:pt>
                <c:pt idx="3">
                  <c:v>1.1000000000000001</c:v>
                </c:pt>
                <c:pt idx="4">
                  <c:v>0.4</c:v>
                </c:pt>
              </c:numCache>
            </c:numRef>
          </c:val>
          <c:extLst>
            <c:ext xmlns:c16="http://schemas.microsoft.com/office/drawing/2014/chart" uri="{C3380CC4-5D6E-409C-BE32-E72D297353CC}">
              <c16:uniqueId val="{00000000-4688-4444-A37F-5DDAE634D66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4688-4444-A37F-5DDAE634D66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477.2</c:v>
                </c:pt>
                <c:pt idx="1">
                  <c:v>454.5</c:v>
                </c:pt>
                <c:pt idx="2">
                  <c:v>259.5</c:v>
                </c:pt>
                <c:pt idx="3">
                  <c:v>0</c:v>
                </c:pt>
                <c:pt idx="4">
                  <c:v>0</c:v>
                </c:pt>
              </c:numCache>
            </c:numRef>
          </c:val>
          <c:extLst>
            <c:ext xmlns:c16="http://schemas.microsoft.com/office/drawing/2014/chart" uri="{C3380CC4-5D6E-409C-BE32-E72D297353CC}">
              <c16:uniqueId val="{00000000-4D87-41BE-AF7B-A01CF872FB91}"/>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4D87-41BE-AF7B-A01CF872FB91}"/>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9.9</c:v>
                </c:pt>
                <c:pt idx="1">
                  <c:v>17.2</c:v>
                </c:pt>
                <c:pt idx="2">
                  <c:v>22.6</c:v>
                </c:pt>
                <c:pt idx="3">
                  <c:v>27.9</c:v>
                </c:pt>
                <c:pt idx="4">
                  <c:v>33.1</c:v>
                </c:pt>
              </c:numCache>
            </c:numRef>
          </c:val>
          <c:extLst>
            <c:ext xmlns:c16="http://schemas.microsoft.com/office/drawing/2014/chart" uri="{C3380CC4-5D6E-409C-BE32-E72D297353CC}">
              <c16:uniqueId val="{00000000-4D8C-48BA-BE43-D818675BC0A5}"/>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4D8C-48BA-BE43-D818675BC0A5}"/>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B95-44D5-BCB8-BC4DAFACCC0E}"/>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8B95-44D5-BCB8-BC4DAFACCC0E}"/>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8-41ED-A008-A52C5948E5D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8-41ED-A008-A52C5948E5D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D-4C8A-9A55-DB4F2519BE10}"/>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D-4C8A-9A55-DB4F2519BE10}"/>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6-4D24-978F-68390AC9F4FA}"/>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6-4D24-978F-68390AC9F4FA}"/>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2-42B6-8B75-69ED276C4E9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2-42B6-8B75-69ED276C4E9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B5-42F5-9322-0EE6127FFA2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B5-42F5-9322-0EE6127FFA2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D3-46A1-BC91-2228C7BED72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D3-46A1-BC91-2228C7BED72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0-4C6D-A21E-3FB2F8B4E0A8}"/>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0-4C6D-A21E-3FB2F8B4E0A8}"/>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EF-4211-8484-FD08563B07A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EF-4211-8484-FD08563B07A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D-4DED-BCAE-656DD69F18A0}"/>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D-4DED-BCAE-656DD69F18A0}"/>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7A-42D0-958E-BDEF7B744BE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A-42D0-958E-BDEF7B744BE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1-464D-9D58-4F0CC917BE19}"/>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1-464D-9D58-4F0CC917BE19}"/>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D-42E0-BDBB-2D2B7A78B5F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D-42E0-BDBB-2D2B7A78B5F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8-4077-91FD-6DF585646F65}"/>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8-4077-91FD-6DF585646F65}"/>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6-4599-BDE3-897ACB73DE5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6-4599-BDE3-897ACB73DE5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9-464D-928F-A894D26ABF36}"/>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9-464D-928F-A894D26ABF36}"/>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c:v>
                </c:pt>
                <c:pt idx="1">
                  <c:v>14.7</c:v>
                </c:pt>
                <c:pt idx="2">
                  <c:v>13.9</c:v>
                </c:pt>
                <c:pt idx="3">
                  <c:v>14.3</c:v>
                </c:pt>
                <c:pt idx="4">
                  <c:v>14.5</c:v>
                </c:pt>
              </c:numCache>
            </c:numRef>
          </c:val>
          <c:extLst>
            <c:ext xmlns:c16="http://schemas.microsoft.com/office/drawing/2014/chart" uri="{C3380CC4-5D6E-409C-BE32-E72D297353CC}">
              <c16:uniqueId val="{00000000-EE85-4DF9-91C5-DBD46CF66738}"/>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EE85-4DF9-91C5-DBD46CF66738}"/>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0.5</c:v>
                </c:pt>
                <c:pt idx="1">
                  <c:v>0.6</c:v>
                </c:pt>
                <c:pt idx="2">
                  <c:v>0.7</c:v>
                </c:pt>
                <c:pt idx="3">
                  <c:v>1.1000000000000001</c:v>
                </c:pt>
                <c:pt idx="4">
                  <c:v>0.4</c:v>
                </c:pt>
              </c:numCache>
            </c:numRef>
          </c:val>
          <c:extLst>
            <c:ext xmlns:c16="http://schemas.microsoft.com/office/drawing/2014/chart" uri="{C3380CC4-5D6E-409C-BE32-E72D297353CC}">
              <c16:uniqueId val="{00000000-AA8B-4418-B47F-4600A8BF4B2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AA8B-4418-B47F-4600A8BF4B2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477.2</c:v>
                </c:pt>
                <c:pt idx="1">
                  <c:v>454.5</c:v>
                </c:pt>
                <c:pt idx="2">
                  <c:v>259.5</c:v>
                </c:pt>
                <c:pt idx="3">
                  <c:v>0</c:v>
                </c:pt>
                <c:pt idx="4">
                  <c:v>0</c:v>
                </c:pt>
              </c:numCache>
            </c:numRef>
          </c:val>
          <c:extLst>
            <c:ext xmlns:c16="http://schemas.microsoft.com/office/drawing/2014/chart" uri="{C3380CC4-5D6E-409C-BE32-E72D297353CC}">
              <c16:uniqueId val="{00000000-28EE-4082-8893-A5296A85A026}"/>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28EE-4082-8893-A5296A85A026}"/>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9.9</c:v>
                </c:pt>
                <c:pt idx="1">
                  <c:v>17.2</c:v>
                </c:pt>
                <c:pt idx="2">
                  <c:v>22.6</c:v>
                </c:pt>
                <c:pt idx="3">
                  <c:v>27.9</c:v>
                </c:pt>
                <c:pt idx="4">
                  <c:v>33.1</c:v>
                </c:pt>
              </c:numCache>
            </c:numRef>
          </c:val>
          <c:extLst>
            <c:ext xmlns:c16="http://schemas.microsoft.com/office/drawing/2014/chart" uri="{C3380CC4-5D6E-409C-BE32-E72D297353CC}">
              <c16:uniqueId val="{00000000-F6D4-4511-968E-A2F03D4AB74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F6D4-4511-968E-A2F03D4AB74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A7-4920-8E91-F94FB3F98B9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F8A7-4920-8E91-F94FB3F98B9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5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5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5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5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5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5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5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5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5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5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5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576"/>
                </a:ext>
              </a:extLst>
            </xdr:cNvPicPr>
          </xdr:nvPicPr>
          <xdr:blipFill>
            <a:blip xmlns:r="http://schemas.openxmlformats.org/officeDocument/2006/relationships" r:embed="rId41"/>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577"/>
                </a:ext>
              </a:extLst>
            </xdr:cNvPicPr>
          </xdr:nvPicPr>
          <xdr:blipFill>
            <a:blip xmlns:r="http://schemas.openxmlformats.org/officeDocument/2006/relationships" r:embed="rId42"/>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578"/>
                </a:ext>
              </a:extLst>
            </xdr:cNvPicPr>
          </xdr:nvPicPr>
          <xdr:blipFill>
            <a:blip xmlns:r="http://schemas.openxmlformats.org/officeDocument/2006/relationships" r:embed="rId43"/>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579"/>
                </a:ext>
              </a:extLst>
            </xdr:cNvPicPr>
          </xdr:nvPicPr>
          <xdr:blipFill>
            <a:blip xmlns:r="http://schemas.openxmlformats.org/officeDocument/2006/relationships" r:embed="rId43"/>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580"/>
                </a:ext>
              </a:extLst>
            </xdr:cNvPicPr>
          </xdr:nvPicPr>
          <xdr:blipFill>
            <a:blip xmlns:r="http://schemas.openxmlformats.org/officeDocument/2006/relationships" r:embed="rId43"/>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581"/>
                </a:ext>
              </a:extLst>
            </xdr:cNvPicPr>
          </xdr:nvPicPr>
          <xdr:blipFill>
            <a:blip xmlns:r="http://schemas.openxmlformats.org/officeDocument/2006/relationships" r:embed="rId42"/>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582"/>
                </a:ext>
              </a:extLst>
            </xdr:cNvPicPr>
          </xdr:nvPicPr>
          <xdr:blipFill>
            <a:blip xmlns:r="http://schemas.openxmlformats.org/officeDocument/2006/relationships" r:embed="rId43"/>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583"/>
                </a:ext>
              </a:extLst>
            </xdr:cNvPicPr>
          </xdr:nvPicPr>
          <xdr:blipFill>
            <a:blip xmlns:r="http://schemas.openxmlformats.org/officeDocument/2006/relationships" r:embed="rId43"/>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584"/>
                </a:ext>
              </a:extLst>
            </xdr:cNvPicPr>
          </xdr:nvPicPr>
          <xdr:blipFill>
            <a:blip xmlns:r="http://schemas.openxmlformats.org/officeDocument/2006/relationships" r:embed="rId43"/>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585"/>
                </a:ext>
              </a:extLst>
            </xdr:cNvPicPr>
          </xdr:nvPicPr>
          <xdr:blipFill>
            <a:blip xmlns:r="http://schemas.openxmlformats.org/officeDocument/2006/relationships" r:embed="rId43"/>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586"/>
                </a:ext>
              </a:extLst>
            </xdr:cNvPicPr>
          </xdr:nvPicPr>
          <xdr:blipFill>
            <a:blip xmlns:r="http://schemas.openxmlformats.org/officeDocument/2006/relationships" r:embed="rId43"/>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587"/>
                </a:ext>
              </a:extLst>
            </xdr:cNvPicPr>
          </xdr:nvPicPr>
          <xdr:blipFill>
            <a:blip xmlns:r="http://schemas.openxmlformats.org/officeDocument/2006/relationships" r:embed="rId44"/>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588"/>
                </a:ext>
              </a:extLst>
            </xdr:cNvPicPr>
          </xdr:nvPicPr>
          <xdr:blipFill>
            <a:blip xmlns:r="http://schemas.openxmlformats.org/officeDocument/2006/relationships" r:embed="rId4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589"/>
                </a:ext>
              </a:extLst>
            </xdr:cNvPicPr>
          </xdr:nvPicPr>
          <xdr:blipFill>
            <a:blip xmlns:r="http://schemas.openxmlformats.org/officeDocument/2006/relationships" r:embed="rId4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90"/>
                </a:ext>
              </a:extLst>
            </xdr:cNvPicPr>
          </xdr:nvPicPr>
          <xdr:blipFill>
            <a:blip xmlns:r="http://schemas.openxmlformats.org/officeDocument/2006/relationships" r:embed="rId4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91"/>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92"/>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93"/>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94"/>
                </a:ext>
              </a:extLst>
            </xdr:cNvPicPr>
          </xdr:nvPicPr>
          <xdr:blipFill>
            <a:blip xmlns:r="http://schemas.openxmlformats.org/officeDocument/2006/relationships" r:embed="rId4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118873</xdr:colOff>
          <xdr:row>56</xdr:row>
          <xdr:rowOff>37256</xdr:rowOff>
        </xdr:to>
        <xdr:pic>
          <xdr:nvPicPr>
            <xdr:cNvPr id="108" name="TXT水力_設備利用率">
              <a:extLst>
                <a:ext uri="{FF2B5EF4-FFF2-40B4-BE49-F238E27FC236}">
                  <a16:creationId xmlns:a16="http://schemas.microsoft.com/office/drawing/2014/main" id="{00000000-0008-0000-0000-0000B016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50"/>
            <a:srcRect/>
            <a:stretch>
              <a:fillRect/>
            </a:stretch>
          </xdr:blipFill>
          <xdr:spPr bwMode="auto">
            <a:xfrm>
              <a:off x="7053073" y="126156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118874</xdr:colOff>
          <xdr:row>70</xdr:row>
          <xdr:rowOff>189139</xdr:rowOff>
        </xdr:to>
        <xdr:pic>
          <xdr:nvPicPr>
            <xdr:cNvPr id="109" name="TXT水力_修繕費比率">
              <a:extLst>
                <a:ext uri="{FF2B5EF4-FFF2-40B4-BE49-F238E27FC236}">
                  <a16:creationId xmlns:a16="http://schemas.microsoft.com/office/drawing/2014/main" id="{00000000-0008-0000-0000-0000B116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50"/>
            <a:srcRect/>
            <a:stretch>
              <a:fillRect/>
            </a:stretch>
          </xdr:blipFill>
          <xdr:spPr bwMode="auto">
            <a:xfrm>
              <a:off x="7053074"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118874</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B216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50"/>
            <a:srcRect/>
            <a:stretch>
              <a:fillRect/>
            </a:stretch>
          </xdr:blipFill>
          <xdr:spPr bwMode="auto">
            <a:xfrm>
              <a:off x="7053074"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118874</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B316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50"/>
            <a:srcRect/>
            <a:stretch>
              <a:fillRect/>
            </a:stretch>
          </xdr:blipFill>
          <xdr:spPr bwMode="auto">
            <a:xfrm>
              <a:off x="7053074" y="216720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118874</xdr:colOff>
          <xdr:row>115</xdr:row>
          <xdr:rowOff>23131</xdr:rowOff>
        </xdr:to>
        <xdr:pic>
          <xdr:nvPicPr>
            <xdr:cNvPr id="112" name="TXT水力_FIT収入割合">
              <a:extLst>
                <a:ext uri="{FF2B5EF4-FFF2-40B4-BE49-F238E27FC236}">
                  <a16:creationId xmlns:a16="http://schemas.microsoft.com/office/drawing/2014/main" id="{00000000-0008-0000-0000-0000B4160000}"/>
                </a:ext>
              </a:extLst>
            </xdr:cNvPr>
            <xdr:cNvPicPr>
              <a:picLocks noChangeAspect="1" noChangeArrowheads="1"/>
              <a:extLst>
                <a:ext uri="{84589F7E-364E-4C9E-8A38-B11213B215E9}">
                  <a14:cameraTool cellRange="データ!$E$22:$I$35" spid="_x0000_s1599"/>
                </a:ext>
              </a:extLst>
            </xdr:cNvPicPr>
          </xdr:nvPicPr>
          <xdr:blipFill>
            <a:blip xmlns:r="http://schemas.openxmlformats.org/officeDocument/2006/relationships" r:embed="rId50"/>
            <a:srcRect/>
            <a:stretch>
              <a:fillRect/>
            </a:stretch>
          </xdr:blipFill>
          <xdr:spPr bwMode="auto">
            <a:xfrm>
              <a:off x="7053074" y="246438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600"/>
                </a:ext>
              </a:extLst>
            </xdr:cNvPicPr>
          </xdr:nvPicPr>
          <xdr:blipFill>
            <a:blip xmlns:r="http://schemas.openxmlformats.org/officeDocument/2006/relationships" r:embed="rId5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601"/>
                </a:ext>
              </a:extLst>
            </xdr:cNvPicPr>
          </xdr:nvPicPr>
          <xdr:blipFill>
            <a:blip xmlns:r="http://schemas.openxmlformats.org/officeDocument/2006/relationships" r:embed="rId5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602"/>
                </a:ext>
              </a:extLst>
            </xdr:cNvPicPr>
          </xdr:nvPicPr>
          <xdr:blipFill>
            <a:blip xmlns:r="http://schemas.openxmlformats.org/officeDocument/2006/relationships" r:embed="rId5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603"/>
                </a:ext>
              </a:extLst>
            </xdr:cNvPicPr>
          </xdr:nvPicPr>
          <xdr:blipFill>
            <a:blip xmlns:r="http://schemas.openxmlformats.org/officeDocument/2006/relationships" r:embed="rId5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604"/>
                </a:ext>
              </a:extLst>
            </xdr:cNvPicPr>
          </xdr:nvPicPr>
          <xdr:blipFill>
            <a:blip xmlns:r="http://schemas.openxmlformats.org/officeDocument/2006/relationships" r:embed="rId5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605"/>
                </a:ext>
              </a:extLst>
            </xdr:cNvPicPr>
          </xdr:nvPicPr>
          <xdr:blipFill>
            <a:blip xmlns:r="http://schemas.openxmlformats.org/officeDocument/2006/relationships" r:embed="rId5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606"/>
                </a:ext>
              </a:extLst>
            </xdr:cNvPicPr>
          </xdr:nvPicPr>
          <xdr:blipFill>
            <a:blip xmlns:r="http://schemas.openxmlformats.org/officeDocument/2006/relationships" r:embed="rId50"/>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607"/>
                </a:ext>
              </a:extLst>
            </xdr:cNvPicPr>
          </xdr:nvPicPr>
          <xdr:blipFill>
            <a:blip xmlns:r="http://schemas.openxmlformats.org/officeDocument/2006/relationships" r:embed="rId50"/>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608"/>
                </a:ext>
              </a:extLst>
            </xdr:cNvPicPr>
          </xdr:nvPicPr>
          <xdr:blipFill>
            <a:blip xmlns:r="http://schemas.openxmlformats.org/officeDocument/2006/relationships" r:embed="rId50"/>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609"/>
                </a:ext>
              </a:extLst>
            </xdr:cNvPicPr>
          </xdr:nvPicPr>
          <xdr:blipFill>
            <a:blip xmlns:r="http://schemas.openxmlformats.org/officeDocument/2006/relationships" r:embed="rId50"/>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S73" zoomScale="55" zoomScaleNormal="55"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兵庫県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91.1</v>
      </c>
      <c r="O3" s="129"/>
      <c r="P3" s="129"/>
      <c r="Q3" s="130"/>
      <c r="R3" s="1"/>
      <c r="S3" s="131" t="s">
        <v>8</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36389</v>
      </c>
      <c r="G15" s="171"/>
      <c r="H15" s="171">
        <f>データ!AM6</f>
        <v>38193</v>
      </c>
      <c r="I15" s="171"/>
      <c r="J15" s="171">
        <f>データ!AN6</f>
        <v>36091</v>
      </c>
      <c r="K15" s="171"/>
      <c r="L15" s="171">
        <f>データ!AO6</f>
        <v>37205</v>
      </c>
      <c r="M15" s="171"/>
      <c r="N15" s="172">
        <f>データ!AP6</f>
        <v>37637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36389</v>
      </c>
      <c r="G16" s="177"/>
      <c r="H16" s="177">
        <f>データ!AR6</f>
        <v>38193</v>
      </c>
      <c r="I16" s="177"/>
      <c r="J16" s="177">
        <f>データ!AS6</f>
        <v>36091</v>
      </c>
      <c r="K16" s="177"/>
      <c r="L16" s="177">
        <f>データ!AT6</f>
        <v>37205</v>
      </c>
      <c r="M16" s="177"/>
      <c r="N16" s="166">
        <f>データ!AU6</f>
        <v>37637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1389330</v>
      </c>
      <c r="J19" s="180"/>
      <c r="K19" s="180"/>
      <c r="L19" s="180">
        <f>データ!AX6</f>
        <v>1389330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265</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（最大出力合計29,600kW）</v>
      </c>
      <c r="D123" s="5" t="str">
        <f>データ!EX9</f>
        <v>（最大出力合計-kW）</v>
      </c>
      <c r="E123" s="5" t="str">
        <f>データ!GW9</f>
        <v>（最大出力合計-kW）</v>
      </c>
      <c r="F123" s="5" t="str">
        <f>データ!IV9</f>
        <v>（最大出力合計-kW）</v>
      </c>
      <c r="G123" s="5" t="str">
        <f>データ!KU9</f>
        <v>（最大出力合計29,600kW）</v>
      </c>
    </row>
  </sheetData>
  <sheetProtection algorithmName="SHA-512" hashValue="JMkX7AdoxHGJeFTTAsC2Yfb6N21oIuBjAjLjXzQr8GY6IX7peJ9/RBIDPMTZQoPHVJS7oGgXI3kK/rP1Mb0VkQ==" saltValue="BWGNJORgi2LjbMXZuqWss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280003</v>
      </c>
      <c r="D6" s="67" t="str">
        <f t="shared" si="6"/>
        <v>46</v>
      </c>
      <c r="E6" s="67" t="str">
        <f t="shared" si="6"/>
        <v>04</v>
      </c>
      <c r="F6" s="67" t="str">
        <f t="shared" si="6"/>
        <v>0</v>
      </c>
      <c r="G6" s="67" t="str">
        <f t="shared" si="6"/>
        <v>000</v>
      </c>
      <c r="H6" s="67" t="str">
        <f t="shared" si="6"/>
        <v>兵庫県</v>
      </c>
      <c r="I6" s="67" t="str">
        <f t="shared" si="6"/>
        <v>法適用</v>
      </c>
      <c r="J6" s="67" t="str">
        <f t="shared" si="6"/>
        <v>電気事業</v>
      </c>
      <c r="K6" s="67" t="str">
        <f t="shared" si="6"/>
        <v>自治体職員</v>
      </c>
      <c r="L6" s="68">
        <f t="shared" si="6"/>
        <v>91.1</v>
      </c>
      <c r="M6" s="69" t="str">
        <f t="shared" si="6"/>
        <v>-</v>
      </c>
      <c r="N6" s="69" t="str">
        <f t="shared" si="6"/>
        <v>-</v>
      </c>
      <c r="O6" s="69" t="str">
        <f t="shared" si="6"/>
        <v>-</v>
      </c>
      <c r="P6" s="69">
        <f t="shared" si="6"/>
        <v>12</v>
      </c>
      <c r="Q6" s="69" t="str">
        <f t="shared" si="6"/>
        <v>-</v>
      </c>
      <c r="R6" s="70" t="str">
        <f>R7</f>
        <v>令和18年2月29日　平荘ダム太陽光発電所</v>
      </c>
      <c r="S6" s="71" t="str">
        <f t="shared" si="6"/>
        <v>令和18年2月29日　平荘ダム太陽光発電所</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36389</v>
      </c>
      <c r="AM6" s="69">
        <f t="shared" si="6"/>
        <v>38193</v>
      </c>
      <c r="AN6" s="69">
        <f t="shared" si="6"/>
        <v>36091</v>
      </c>
      <c r="AO6" s="69">
        <f t="shared" si="6"/>
        <v>37205</v>
      </c>
      <c r="AP6" s="69">
        <f t="shared" si="6"/>
        <v>37637</v>
      </c>
      <c r="AQ6" s="69">
        <f t="shared" si="6"/>
        <v>36389</v>
      </c>
      <c r="AR6" s="69">
        <f t="shared" si="6"/>
        <v>38193</v>
      </c>
      <c r="AS6" s="69">
        <f t="shared" si="6"/>
        <v>36091</v>
      </c>
      <c r="AT6" s="69">
        <f t="shared" si="6"/>
        <v>37205</v>
      </c>
      <c r="AU6" s="69">
        <f t="shared" si="6"/>
        <v>37637</v>
      </c>
      <c r="AV6" s="69" t="str">
        <f t="shared" si="6"/>
        <v>-</v>
      </c>
      <c r="AW6" s="69">
        <f t="shared" si="6"/>
        <v>1389330</v>
      </c>
      <c r="AX6" s="69">
        <f t="shared" si="6"/>
        <v>1389330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91.1</v>
      </c>
      <c r="M7" s="79" t="s">
        <v>129</v>
      </c>
      <c r="N7" s="79" t="s">
        <v>129</v>
      </c>
      <c r="O7" s="80" t="s">
        <v>129</v>
      </c>
      <c r="P7" s="80">
        <v>12</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36389</v>
      </c>
      <c r="AM7" s="80">
        <v>38193</v>
      </c>
      <c r="AN7" s="80">
        <v>36091</v>
      </c>
      <c r="AO7" s="80">
        <v>37205</v>
      </c>
      <c r="AP7" s="80">
        <v>37637</v>
      </c>
      <c r="AQ7" s="80">
        <v>36389</v>
      </c>
      <c r="AR7" s="80">
        <v>38193</v>
      </c>
      <c r="AS7" s="80">
        <v>36091</v>
      </c>
      <c r="AT7" s="80">
        <v>37205</v>
      </c>
      <c r="AU7" s="80">
        <v>37637</v>
      </c>
      <c r="AV7" s="80" t="s">
        <v>129</v>
      </c>
      <c r="AW7" s="80">
        <v>1389330</v>
      </c>
      <c r="AX7" s="80">
        <v>1389330</v>
      </c>
      <c r="AY7" s="83">
        <v>129.19999999999999</v>
      </c>
      <c r="AZ7" s="83">
        <v>130.5</v>
      </c>
      <c r="BA7" s="83">
        <v>124.5</v>
      </c>
      <c r="BB7" s="83">
        <v>130.6</v>
      </c>
      <c r="BC7" s="83">
        <v>132.4</v>
      </c>
      <c r="BD7" s="83">
        <v>135.9</v>
      </c>
      <c r="BE7" s="83">
        <v>130.5</v>
      </c>
      <c r="BF7" s="83">
        <v>129.9</v>
      </c>
      <c r="BG7" s="83">
        <v>130.19999999999999</v>
      </c>
      <c r="BH7" s="83">
        <v>134.6</v>
      </c>
      <c r="BI7" s="83">
        <v>100</v>
      </c>
      <c r="BJ7" s="83">
        <v>129.1</v>
      </c>
      <c r="BK7" s="83">
        <v>128.6</v>
      </c>
      <c r="BL7" s="83">
        <v>122.1</v>
      </c>
      <c r="BM7" s="83">
        <v>126.2</v>
      </c>
      <c r="BN7" s="83">
        <v>129.19999999999999</v>
      </c>
      <c r="BO7" s="83">
        <v>136.30000000000001</v>
      </c>
      <c r="BP7" s="83">
        <v>130.69999999999999</v>
      </c>
      <c r="BQ7" s="83">
        <v>128.9</v>
      </c>
      <c r="BR7" s="83">
        <v>129.30000000000001</v>
      </c>
      <c r="BS7" s="83">
        <v>133.80000000000001</v>
      </c>
      <c r="BT7" s="83">
        <v>100</v>
      </c>
      <c r="BU7" s="83">
        <v>101.6</v>
      </c>
      <c r="BV7" s="83">
        <v>178.9</v>
      </c>
      <c r="BW7" s="83">
        <v>107.3</v>
      </c>
      <c r="BX7" s="83">
        <v>1367.1</v>
      </c>
      <c r="BY7" s="83">
        <v>2409.3000000000002</v>
      </c>
      <c r="BZ7" s="83">
        <v>688</v>
      </c>
      <c r="CA7" s="83">
        <v>707.7</v>
      </c>
      <c r="CB7" s="83">
        <v>749.1</v>
      </c>
      <c r="CC7" s="83">
        <v>763.6</v>
      </c>
      <c r="CD7" s="83">
        <v>666.3</v>
      </c>
      <c r="CE7" s="83">
        <v>100</v>
      </c>
      <c r="CF7" s="83">
        <v>28912.400000000001</v>
      </c>
      <c r="CG7" s="83">
        <v>28654.7</v>
      </c>
      <c r="CH7" s="83">
        <v>30179.5</v>
      </c>
      <c r="CI7" s="83">
        <v>28989.4</v>
      </c>
      <c r="CJ7" s="83">
        <v>28177.3</v>
      </c>
      <c r="CK7" s="83">
        <v>8260</v>
      </c>
      <c r="CL7" s="83">
        <v>8600.1</v>
      </c>
      <c r="CM7" s="83">
        <v>9078.5</v>
      </c>
      <c r="CN7" s="83">
        <v>9106</v>
      </c>
      <c r="CO7" s="83">
        <v>9268.1</v>
      </c>
      <c r="CP7" s="80">
        <v>864132</v>
      </c>
      <c r="CQ7" s="80">
        <v>895319</v>
      </c>
      <c r="CR7" s="80">
        <v>822479</v>
      </c>
      <c r="CS7" s="80">
        <v>877151</v>
      </c>
      <c r="CT7" s="80">
        <v>873182</v>
      </c>
      <c r="CU7" s="80">
        <v>1543942</v>
      </c>
      <c r="CV7" s="80">
        <v>1467681</v>
      </c>
      <c r="CW7" s="80">
        <v>1533303</v>
      </c>
      <c r="CX7" s="80">
        <v>1359753</v>
      </c>
      <c r="CY7" s="80">
        <v>1430009</v>
      </c>
      <c r="CZ7" s="80">
        <v>29600</v>
      </c>
      <c r="DA7" s="83">
        <v>14</v>
      </c>
      <c r="DB7" s="83">
        <v>14.7</v>
      </c>
      <c r="DC7" s="83">
        <v>13.9</v>
      </c>
      <c r="DD7" s="83">
        <v>14.3</v>
      </c>
      <c r="DE7" s="83">
        <v>14.5</v>
      </c>
      <c r="DF7" s="83">
        <v>36.200000000000003</v>
      </c>
      <c r="DG7" s="83">
        <v>36.5</v>
      </c>
      <c r="DH7" s="83">
        <v>35.299999999999997</v>
      </c>
      <c r="DI7" s="83">
        <v>35</v>
      </c>
      <c r="DJ7" s="83">
        <v>34.299999999999997</v>
      </c>
      <c r="DK7" s="83">
        <v>0.5</v>
      </c>
      <c r="DL7" s="83">
        <v>0.6</v>
      </c>
      <c r="DM7" s="83">
        <v>0.7</v>
      </c>
      <c r="DN7" s="83">
        <v>1.1000000000000001</v>
      </c>
      <c r="DO7" s="83">
        <v>0.4</v>
      </c>
      <c r="DP7" s="83">
        <v>18.2</v>
      </c>
      <c r="DQ7" s="83">
        <v>20.9</v>
      </c>
      <c r="DR7" s="83">
        <v>21.1</v>
      </c>
      <c r="DS7" s="83">
        <v>19</v>
      </c>
      <c r="DT7" s="83">
        <v>20.6</v>
      </c>
      <c r="DU7" s="83">
        <v>477.2</v>
      </c>
      <c r="DV7" s="83">
        <v>454.5</v>
      </c>
      <c r="DW7" s="83">
        <v>259.5</v>
      </c>
      <c r="DX7" s="83">
        <v>0</v>
      </c>
      <c r="DY7" s="83">
        <v>0</v>
      </c>
      <c r="DZ7" s="83">
        <v>103.6</v>
      </c>
      <c r="EA7" s="83">
        <v>95.7</v>
      </c>
      <c r="EB7" s="83">
        <v>88.5</v>
      </c>
      <c r="EC7" s="83">
        <v>92.4</v>
      </c>
      <c r="ED7" s="83">
        <v>95.1</v>
      </c>
      <c r="EE7" s="83">
        <v>9.9</v>
      </c>
      <c r="EF7" s="83">
        <v>17.2</v>
      </c>
      <c r="EG7" s="83">
        <v>22.6</v>
      </c>
      <c r="EH7" s="83">
        <v>27.9</v>
      </c>
      <c r="EI7" s="83">
        <v>33.1</v>
      </c>
      <c r="EJ7" s="83">
        <v>60.3</v>
      </c>
      <c r="EK7" s="83">
        <v>60.2</v>
      </c>
      <c r="EL7" s="83">
        <v>61.2</v>
      </c>
      <c r="EM7" s="83">
        <v>61.9</v>
      </c>
      <c r="EN7" s="83">
        <v>62</v>
      </c>
      <c r="EO7" s="83">
        <v>100</v>
      </c>
      <c r="EP7" s="83">
        <v>100</v>
      </c>
      <c r="EQ7" s="83">
        <v>100</v>
      </c>
      <c r="ER7" s="83">
        <v>100</v>
      </c>
      <c r="ES7" s="83">
        <v>100</v>
      </c>
      <c r="ET7" s="83">
        <v>20.5</v>
      </c>
      <c r="EU7" s="83">
        <v>21.4</v>
      </c>
      <c r="EV7" s="83">
        <v>22.6</v>
      </c>
      <c r="EW7" s="83">
        <v>22.2</v>
      </c>
      <c r="EX7" s="83">
        <v>23</v>
      </c>
      <c r="EY7" s="80" t="s">
        <v>129</v>
      </c>
      <c r="EZ7" s="83" t="s">
        <v>129</v>
      </c>
      <c r="FA7" s="83" t="s">
        <v>129</v>
      </c>
      <c r="FB7" s="83" t="s">
        <v>129</v>
      </c>
      <c r="FC7" s="83" t="s">
        <v>129</v>
      </c>
      <c r="FD7" s="83" t="s">
        <v>129</v>
      </c>
      <c r="FE7" s="83">
        <v>37.299999999999997</v>
      </c>
      <c r="FF7" s="83">
        <v>38</v>
      </c>
      <c r="FG7" s="83">
        <v>36.5</v>
      </c>
      <c r="FH7" s="83">
        <v>36.6</v>
      </c>
      <c r="FI7" s="83">
        <v>35.799999999999997</v>
      </c>
      <c r="FJ7" s="83" t="s">
        <v>129</v>
      </c>
      <c r="FK7" s="83" t="s">
        <v>129</v>
      </c>
      <c r="FL7" s="83" t="s">
        <v>129</v>
      </c>
      <c r="FM7" s="83" t="s">
        <v>129</v>
      </c>
      <c r="FN7" s="83" t="s">
        <v>129</v>
      </c>
      <c r="FO7" s="83">
        <v>19.3</v>
      </c>
      <c r="FP7" s="83">
        <v>20.6</v>
      </c>
      <c r="FQ7" s="83">
        <v>21.6</v>
      </c>
      <c r="FR7" s="83">
        <v>20</v>
      </c>
      <c r="FS7" s="83">
        <v>22.1</v>
      </c>
      <c r="FT7" s="83" t="s">
        <v>129</v>
      </c>
      <c r="FU7" s="83" t="s">
        <v>129</v>
      </c>
      <c r="FV7" s="83" t="s">
        <v>129</v>
      </c>
      <c r="FW7" s="83" t="s">
        <v>129</v>
      </c>
      <c r="FX7" s="83" t="s">
        <v>129</v>
      </c>
      <c r="FY7" s="83">
        <v>83.3</v>
      </c>
      <c r="FZ7" s="83">
        <v>73.2</v>
      </c>
      <c r="GA7" s="83">
        <v>71.400000000000006</v>
      </c>
      <c r="GB7" s="83">
        <v>82</v>
      </c>
      <c r="GC7" s="83">
        <v>87.3</v>
      </c>
      <c r="GD7" s="83" t="s">
        <v>129</v>
      </c>
      <c r="GE7" s="83" t="s">
        <v>129</v>
      </c>
      <c r="GF7" s="83" t="s">
        <v>129</v>
      </c>
      <c r="GG7" s="83" t="s">
        <v>129</v>
      </c>
      <c r="GH7" s="83" t="s">
        <v>129</v>
      </c>
      <c r="GI7" s="83">
        <v>62.1</v>
      </c>
      <c r="GJ7" s="83">
        <v>62.6</v>
      </c>
      <c r="GK7" s="83">
        <v>63.4</v>
      </c>
      <c r="GL7" s="83">
        <v>63.8</v>
      </c>
      <c r="GM7" s="83">
        <v>63.6</v>
      </c>
      <c r="GN7" s="83" t="s">
        <v>129</v>
      </c>
      <c r="GO7" s="83" t="s">
        <v>129</v>
      </c>
      <c r="GP7" s="83" t="s">
        <v>129</v>
      </c>
      <c r="GQ7" s="83" t="s">
        <v>129</v>
      </c>
      <c r="GR7" s="83" t="s">
        <v>129</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v>29600</v>
      </c>
      <c r="KW7" s="83">
        <v>14</v>
      </c>
      <c r="KX7" s="83">
        <v>14.7</v>
      </c>
      <c r="KY7" s="83">
        <v>13.9</v>
      </c>
      <c r="KZ7" s="83">
        <v>14.3</v>
      </c>
      <c r="LA7" s="83">
        <v>14.5</v>
      </c>
      <c r="LB7" s="83">
        <v>15.3</v>
      </c>
      <c r="LC7" s="83">
        <v>15.4</v>
      </c>
      <c r="LD7" s="83">
        <v>15.1</v>
      </c>
      <c r="LE7" s="83">
        <v>15.5</v>
      </c>
      <c r="LF7" s="83">
        <v>15.2</v>
      </c>
      <c r="LG7" s="83">
        <v>0.5</v>
      </c>
      <c r="LH7" s="83">
        <v>0.6</v>
      </c>
      <c r="LI7" s="83">
        <v>0.7</v>
      </c>
      <c r="LJ7" s="83">
        <v>1.1000000000000001</v>
      </c>
      <c r="LK7" s="83">
        <v>0.4</v>
      </c>
      <c r="LL7" s="83">
        <v>2.4</v>
      </c>
      <c r="LM7" s="83">
        <v>4.0999999999999996</v>
      </c>
      <c r="LN7" s="83">
        <v>2.2000000000000002</v>
      </c>
      <c r="LO7" s="83">
        <v>2.4</v>
      </c>
      <c r="LP7" s="83">
        <v>3.7</v>
      </c>
      <c r="LQ7" s="83">
        <v>477.2</v>
      </c>
      <c r="LR7" s="83">
        <v>454.5</v>
      </c>
      <c r="LS7" s="83">
        <v>259.5</v>
      </c>
      <c r="LT7" s="83">
        <v>0</v>
      </c>
      <c r="LU7" s="83">
        <v>0</v>
      </c>
      <c r="LV7" s="83">
        <v>494.6</v>
      </c>
      <c r="LW7" s="83">
        <v>469.5</v>
      </c>
      <c r="LX7" s="83">
        <v>391.3</v>
      </c>
      <c r="LY7" s="83">
        <v>270.5</v>
      </c>
      <c r="LZ7" s="83">
        <v>252.2</v>
      </c>
      <c r="MA7" s="83">
        <v>9.9</v>
      </c>
      <c r="MB7" s="83">
        <v>17.2</v>
      </c>
      <c r="MC7" s="83">
        <v>22.6</v>
      </c>
      <c r="MD7" s="83">
        <v>27.9</v>
      </c>
      <c r="ME7" s="83">
        <v>33.1</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t="s">
        <v>129</v>
      </c>
      <c r="MV7" s="83" t="s">
        <v>129</v>
      </c>
      <c r="MW7" s="83" t="s">
        <v>129</v>
      </c>
      <c r="MX7" s="83" t="s">
        <v>129</v>
      </c>
      <c r="MY7" s="83" t="s">
        <v>129</v>
      </c>
      <c r="MZ7" s="83" t="s">
        <v>129</v>
      </c>
      <c r="NA7" s="83" t="s">
        <v>129</v>
      </c>
      <c r="NB7" s="83" t="s">
        <v>129</v>
      </c>
      <c r="NC7" s="83" t="s">
        <v>129</v>
      </c>
      <c r="ND7" s="83" t="s">
        <v>129</v>
      </c>
      <c r="NE7" s="83" t="s">
        <v>129</v>
      </c>
      <c r="NF7" s="83" t="s">
        <v>129</v>
      </c>
      <c r="NG7" s="83">
        <v>12</v>
      </c>
      <c r="NH7" s="83">
        <v>12</v>
      </c>
      <c r="NI7" s="83">
        <v>12</v>
      </c>
      <c r="NJ7" s="83">
        <v>12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f>IF(SUM($M$6,$MU$7:$MX$7)=0,FALSE,TRUE)</f>
        <v>0</v>
      </c>
      <c r="GE8" s="87" t="s">
        <v>133</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f>IF(SUM($P$7,$NG$7:$NJ$7)=0,FALSE,TRUE)</f>
        <v>1</v>
      </c>
      <c r="MB8" s="87" t="s">
        <v>133</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（最大出力合計29,600kW）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（最大出力合計29,600kW）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129.19999999999999</v>
      </c>
      <c r="AZ11" s="95">
        <f>AZ7</f>
        <v>130.5</v>
      </c>
      <c r="BA11" s="95">
        <f>BA7</f>
        <v>124.5</v>
      </c>
      <c r="BB11" s="95">
        <f>BB7</f>
        <v>130.6</v>
      </c>
      <c r="BC11" s="95">
        <f>BC7</f>
        <v>132.4</v>
      </c>
      <c r="BD11" s="84"/>
      <c r="BE11" s="84"/>
      <c r="BF11" s="84"/>
      <c r="BG11" s="84"/>
      <c r="BH11" s="84"/>
      <c r="BI11" s="94" t="s">
        <v>141</v>
      </c>
      <c r="BJ11" s="95">
        <f>BJ7</f>
        <v>129.1</v>
      </c>
      <c r="BK11" s="95">
        <f>BK7</f>
        <v>128.6</v>
      </c>
      <c r="BL11" s="95">
        <f>BL7</f>
        <v>122.1</v>
      </c>
      <c r="BM11" s="95">
        <f>BM7</f>
        <v>126.2</v>
      </c>
      <c r="BN11" s="95">
        <f>BN7</f>
        <v>129.19999999999999</v>
      </c>
      <c r="BO11" s="84"/>
      <c r="BP11" s="84"/>
      <c r="BQ11" s="84"/>
      <c r="BR11" s="84"/>
      <c r="BS11" s="84"/>
      <c r="BT11" s="94" t="s">
        <v>141</v>
      </c>
      <c r="BU11" s="95">
        <f>BU7</f>
        <v>101.6</v>
      </c>
      <c r="BV11" s="95">
        <f>BV7</f>
        <v>178.9</v>
      </c>
      <c r="BW11" s="95">
        <f>BW7</f>
        <v>107.3</v>
      </c>
      <c r="BX11" s="95">
        <f>BX7</f>
        <v>1367.1</v>
      </c>
      <c r="BY11" s="95">
        <f>BY7</f>
        <v>2409.3000000000002</v>
      </c>
      <c r="BZ11" s="84"/>
      <c r="CA11" s="84"/>
      <c r="CB11" s="84"/>
      <c r="CC11" s="84"/>
      <c r="CD11" s="84"/>
      <c r="CE11" s="94" t="s">
        <v>141</v>
      </c>
      <c r="CF11" s="95">
        <f>CF7</f>
        <v>28912.400000000001</v>
      </c>
      <c r="CG11" s="95">
        <f>CG7</f>
        <v>28654.7</v>
      </c>
      <c r="CH11" s="95">
        <f>CH7</f>
        <v>30179.5</v>
      </c>
      <c r="CI11" s="95">
        <f>CI7</f>
        <v>28989.4</v>
      </c>
      <c r="CJ11" s="95">
        <f>CJ7</f>
        <v>28177.3</v>
      </c>
      <c r="CK11" s="84"/>
      <c r="CL11" s="84"/>
      <c r="CM11" s="84"/>
      <c r="CN11" s="84"/>
      <c r="CO11" s="94" t="s">
        <v>141</v>
      </c>
      <c r="CP11" s="96">
        <f>CP7</f>
        <v>864132</v>
      </c>
      <c r="CQ11" s="96">
        <f>CQ7</f>
        <v>895319</v>
      </c>
      <c r="CR11" s="96">
        <f>CR7</f>
        <v>822479</v>
      </c>
      <c r="CS11" s="96">
        <f>CS7</f>
        <v>877151</v>
      </c>
      <c r="CT11" s="96">
        <f>CT7</f>
        <v>873182</v>
      </c>
      <c r="CU11" s="84"/>
      <c r="CV11" s="84"/>
      <c r="CW11" s="84"/>
      <c r="CX11" s="84"/>
      <c r="CY11" s="84"/>
      <c r="CZ11" s="94" t="s">
        <v>141</v>
      </c>
      <c r="DA11" s="95">
        <f>DA7</f>
        <v>14</v>
      </c>
      <c r="DB11" s="95">
        <f>DB7</f>
        <v>14.7</v>
      </c>
      <c r="DC11" s="95">
        <f>DC7</f>
        <v>13.9</v>
      </c>
      <c r="DD11" s="95">
        <f>DD7</f>
        <v>14.3</v>
      </c>
      <c r="DE11" s="95">
        <f>DE7</f>
        <v>14.5</v>
      </c>
      <c r="DF11" s="84"/>
      <c r="DG11" s="84"/>
      <c r="DH11" s="84"/>
      <c r="DI11" s="84"/>
      <c r="DJ11" s="94" t="s">
        <v>141</v>
      </c>
      <c r="DK11" s="95">
        <f>DK7</f>
        <v>0.5</v>
      </c>
      <c r="DL11" s="95">
        <f>DL7</f>
        <v>0.6</v>
      </c>
      <c r="DM11" s="95">
        <f>DM7</f>
        <v>0.7</v>
      </c>
      <c r="DN11" s="95">
        <f>DN7</f>
        <v>1.1000000000000001</v>
      </c>
      <c r="DO11" s="95">
        <f>DO7</f>
        <v>0.4</v>
      </c>
      <c r="DP11" s="84"/>
      <c r="DQ11" s="84"/>
      <c r="DR11" s="84"/>
      <c r="DS11" s="84"/>
      <c r="DT11" s="94" t="s">
        <v>141</v>
      </c>
      <c r="DU11" s="95">
        <f>DU7</f>
        <v>477.2</v>
      </c>
      <c r="DV11" s="95">
        <f>DV7</f>
        <v>454.5</v>
      </c>
      <c r="DW11" s="95">
        <f>DW7</f>
        <v>259.5</v>
      </c>
      <c r="DX11" s="95">
        <f>DX7</f>
        <v>0</v>
      </c>
      <c r="DY11" s="95">
        <f>DY7</f>
        <v>0</v>
      </c>
      <c r="DZ11" s="84"/>
      <c r="EA11" s="84"/>
      <c r="EB11" s="84"/>
      <c r="EC11" s="84"/>
      <c r="ED11" s="94" t="s">
        <v>142</v>
      </c>
      <c r="EE11" s="95">
        <f>EE7</f>
        <v>9.9</v>
      </c>
      <c r="EF11" s="95">
        <f>EF7</f>
        <v>17.2</v>
      </c>
      <c r="EG11" s="95">
        <f>EG7</f>
        <v>22.6</v>
      </c>
      <c r="EH11" s="95">
        <f>EH7</f>
        <v>27.9</v>
      </c>
      <c r="EI11" s="95">
        <f>EI7</f>
        <v>33.1</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145</v>
      </c>
      <c r="KW11" s="95">
        <f>KW7</f>
        <v>14</v>
      </c>
      <c r="KX11" s="95">
        <f>KX7</f>
        <v>14.7</v>
      </c>
      <c r="KY11" s="95">
        <f>KY7</f>
        <v>13.9</v>
      </c>
      <c r="KZ11" s="95">
        <f>KZ7</f>
        <v>14.3</v>
      </c>
      <c r="LA11" s="95">
        <f>LA7</f>
        <v>14.5</v>
      </c>
      <c r="LB11" s="84"/>
      <c r="LC11" s="84"/>
      <c r="LD11" s="84"/>
      <c r="LE11" s="84"/>
      <c r="LF11" s="94" t="s">
        <v>141</v>
      </c>
      <c r="LG11" s="95">
        <f>LG7</f>
        <v>0.5</v>
      </c>
      <c r="LH11" s="95">
        <f>LH7</f>
        <v>0.6</v>
      </c>
      <c r="LI11" s="95">
        <f>LI7</f>
        <v>0.7</v>
      </c>
      <c r="LJ11" s="95">
        <f>LJ7</f>
        <v>1.1000000000000001</v>
      </c>
      <c r="LK11" s="95">
        <f>LK7</f>
        <v>0.4</v>
      </c>
      <c r="LL11" s="84"/>
      <c r="LM11" s="84"/>
      <c r="LN11" s="84"/>
      <c r="LO11" s="84"/>
      <c r="LP11" s="94" t="s">
        <v>141</v>
      </c>
      <c r="LQ11" s="95">
        <f>LQ7</f>
        <v>477.2</v>
      </c>
      <c r="LR11" s="95">
        <f>LR7</f>
        <v>454.5</v>
      </c>
      <c r="LS11" s="95">
        <f>LS7</f>
        <v>259.5</v>
      </c>
      <c r="LT11" s="95">
        <f>LT7</f>
        <v>0</v>
      </c>
      <c r="LU11" s="95">
        <f>LU7</f>
        <v>0</v>
      </c>
      <c r="LV11" s="84"/>
      <c r="LW11" s="84"/>
      <c r="LX11" s="84"/>
      <c r="LY11" s="84"/>
      <c r="LZ11" s="94" t="s">
        <v>141</v>
      </c>
      <c r="MA11" s="95">
        <f>MA7</f>
        <v>9.9</v>
      </c>
      <c r="MB11" s="95">
        <f>MB7</f>
        <v>17.2</v>
      </c>
      <c r="MC11" s="95">
        <f>MC7</f>
        <v>22.6</v>
      </c>
      <c r="MD11" s="95">
        <f>MD7</f>
        <v>27.9</v>
      </c>
      <c r="ME11" s="95">
        <f>ME7</f>
        <v>33.1</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146</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f>IF($KW$8,LB7,"-")</f>
        <v>15.3</v>
      </c>
      <c r="KX12" s="95">
        <f>IF($KW$8,LC7,"-")</f>
        <v>15.4</v>
      </c>
      <c r="KY12" s="95">
        <f>IF($KW$8,LD7,"-")</f>
        <v>15.1</v>
      </c>
      <c r="KZ12" s="95">
        <f>IF($KW$8,LE7,"-")</f>
        <v>15.5</v>
      </c>
      <c r="LA12" s="95">
        <f>IF($KW$8,LF7,"-")</f>
        <v>15.2</v>
      </c>
      <c r="LB12" s="84"/>
      <c r="LC12" s="84"/>
      <c r="LD12" s="84"/>
      <c r="LE12" s="84"/>
      <c r="LF12" s="94" t="s">
        <v>146</v>
      </c>
      <c r="LG12" s="95">
        <f>IF($LG$8,LL7,"-")</f>
        <v>2.4</v>
      </c>
      <c r="LH12" s="95">
        <f>IF($LG$8,LM7,"-")</f>
        <v>4.0999999999999996</v>
      </c>
      <c r="LI12" s="95">
        <f>IF($LG$8,LN7,"-")</f>
        <v>2.2000000000000002</v>
      </c>
      <c r="LJ12" s="95">
        <f>IF($LG$8,LO7,"-")</f>
        <v>2.4</v>
      </c>
      <c r="LK12" s="95">
        <f>IF($LG$8,LP7,"-")</f>
        <v>3.7</v>
      </c>
      <c r="LL12" s="84"/>
      <c r="LM12" s="84"/>
      <c r="LN12" s="84"/>
      <c r="LO12" s="84"/>
      <c r="LP12" s="94" t="s">
        <v>149</v>
      </c>
      <c r="LQ12" s="95">
        <f>IF($LQ$8,LV7,"-")</f>
        <v>494.6</v>
      </c>
      <c r="LR12" s="95">
        <f>IF($LQ$8,LW7,"-")</f>
        <v>469.5</v>
      </c>
      <c r="LS12" s="95">
        <f>IF($LQ$8,LX7,"-")</f>
        <v>391.3</v>
      </c>
      <c r="LT12" s="95">
        <f>IF($LQ$8,LY7,"-")</f>
        <v>270.5</v>
      </c>
      <c r="LU12" s="95">
        <f>IF($LQ$8,LZ7,"-")</f>
        <v>252.2</v>
      </c>
      <c r="LV12" s="84"/>
      <c r="LW12" s="84"/>
      <c r="LX12" s="84"/>
      <c r="LY12" s="84"/>
      <c r="LZ12" s="94" t="s">
        <v>146</v>
      </c>
      <c r="MA12" s="95">
        <f>IF($MA$8,MF7,"-")</f>
        <v>11.5</v>
      </c>
      <c r="MB12" s="95">
        <f>IF($MA$8,MG7,"-")</f>
        <v>16.100000000000001</v>
      </c>
      <c r="MC12" s="95">
        <f>IF($MA$8,MH7,"-")</f>
        <v>22.3</v>
      </c>
      <c r="MD12" s="95">
        <f>IF($MA$8,MI7,"-")</f>
        <v>27.3</v>
      </c>
      <c r="ME12" s="95">
        <f>IF($MA$8,MJ7,"-")</f>
        <v>32.5</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129.19999999999999</v>
      </c>
      <c r="AZ17" s="106">
        <f t="shared" ref="AZ17:BC17" si="9">IF(AZ7="-",NA(),AZ7)</f>
        <v>130.5</v>
      </c>
      <c r="BA17" s="106">
        <f t="shared" si="9"/>
        <v>124.5</v>
      </c>
      <c r="BB17" s="106">
        <f t="shared" si="9"/>
        <v>130.6</v>
      </c>
      <c r="BC17" s="106">
        <f t="shared" si="9"/>
        <v>132.4</v>
      </c>
      <c r="BD17" s="100"/>
      <c r="BE17" s="100"/>
      <c r="BF17" s="100"/>
      <c r="BG17" s="100"/>
      <c r="BH17" s="100"/>
      <c r="BI17" s="105" t="s">
        <v>163</v>
      </c>
      <c r="BJ17" s="106">
        <f>IF(BJ7="-",NA(),BJ7)</f>
        <v>129.1</v>
      </c>
      <c r="BK17" s="106">
        <f t="shared" ref="BK17:BN17" si="10">IF(BK7="-",NA(),BK7)</f>
        <v>128.6</v>
      </c>
      <c r="BL17" s="106">
        <f t="shared" si="10"/>
        <v>122.1</v>
      </c>
      <c r="BM17" s="106">
        <f t="shared" si="10"/>
        <v>126.2</v>
      </c>
      <c r="BN17" s="106">
        <f t="shared" si="10"/>
        <v>129.19999999999999</v>
      </c>
      <c r="BO17" s="100"/>
      <c r="BP17" s="100"/>
      <c r="BQ17" s="100"/>
      <c r="BR17" s="100"/>
      <c r="BS17" s="100"/>
      <c r="BT17" s="105" t="s">
        <v>163</v>
      </c>
      <c r="BU17" s="106">
        <f>IF(BU7="-",NA(),BU7)</f>
        <v>101.6</v>
      </c>
      <c r="BV17" s="106">
        <f t="shared" ref="BV17:BY17" si="11">IF(BV7="-",NA(),BV7)</f>
        <v>178.9</v>
      </c>
      <c r="BW17" s="106">
        <f t="shared" si="11"/>
        <v>107.3</v>
      </c>
      <c r="BX17" s="106">
        <f t="shared" si="11"/>
        <v>1367.1</v>
      </c>
      <c r="BY17" s="106">
        <f t="shared" si="11"/>
        <v>2409.3000000000002</v>
      </c>
      <c r="BZ17" s="100"/>
      <c r="CA17" s="100"/>
      <c r="CB17" s="100"/>
      <c r="CC17" s="100"/>
      <c r="CD17" s="100"/>
      <c r="CE17" s="105" t="s">
        <v>163</v>
      </c>
      <c r="CF17" s="106">
        <f>IF(CF7="-",NA(),CF7)</f>
        <v>28912.400000000001</v>
      </c>
      <c r="CG17" s="106">
        <f t="shared" ref="CG17:CJ17" si="12">IF(CG7="-",NA(),CG7)</f>
        <v>28654.7</v>
      </c>
      <c r="CH17" s="106">
        <f t="shared" si="12"/>
        <v>30179.5</v>
      </c>
      <c r="CI17" s="106">
        <f t="shared" si="12"/>
        <v>28989.4</v>
      </c>
      <c r="CJ17" s="106">
        <f t="shared" si="12"/>
        <v>28177.3</v>
      </c>
      <c r="CK17" s="100"/>
      <c r="CL17" s="100"/>
      <c r="CM17" s="100"/>
      <c r="CN17" s="100"/>
      <c r="CO17" s="105" t="s">
        <v>163</v>
      </c>
      <c r="CP17" s="107">
        <f>IF(CP7="-",NA(),CP7)</f>
        <v>864132</v>
      </c>
      <c r="CQ17" s="107">
        <f t="shared" ref="CQ17:CT17" si="13">IF(CQ7="-",NA(),CQ7)</f>
        <v>895319</v>
      </c>
      <c r="CR17" s="107">
        <f t="shared" si="13"/>
        <v>822479</v>
      </c>
      <c r="CS17" s="107">
        <f t="shared" si="13"/>
        <v>877151</v>
      </c>
      <c r="CT17" s="107">
        <f t="shared" si="13"/>
        <v>873182</v>
      </c>
      <c r="CU17" s="100"/>
      <c r="CV17" s="100"/>
      <c r="CW17" s="100"/>
      <c r="CX17" s="100"/>
      <c r="CY17" s="100"/>
      <c r="CZ17" s="105" t="s">
        <v>163</v>
      </c>
      <c r="DA17" s="106">
        <f>IF(DA7="-",NA(),DA7)</f>
        <v>14</v>
      </c>
      <c r="DB17" s="106">
        <f t="shared" ref="DB17:DE17" si="14">IF(DB7="-",NA(),DB7)</f>
        <v>14.7</v>
      </c>
      <c r="DC17" s="106">
        <f t="shared" si="14"/>
        <v>13.9</v>
      </c>
      <c r="DD17" s="106">
        <f t="shared" si="14"/>
        <v>14.3</v>
      </c>
      <c r="DE17" s="106">
        <f t="shared" si="14"/>
        <v>14.5</v>
      </c>
      <c r="DF17" s="100"/>
      <c r="DG17" s="100"/>
      <c r="DH17" s="100"/>
      <c r="DI17" s="100"/>
      <c r="DJ17" s="105" t="s">
        <v>163</v>
      </c>
      <c r="DK17" s="106">
        <f>IF(DK7="-",NA(),DK7)</f>
        <v>0.5</v>
      </c>
      <c r="DL17" s="106">
        <f t="shared" ref="DL17:DO17" si="15">IF(DL7="-",NA(),DL7)</f>
        <v>0.6</v>
      </c>
      <c r="DM17" s="106">
        <f t="shared" si="15"/>
        <v>0.7</v>
      </c>
      <c r="DN17" s="106">
        <f t="shared" si="15"/>
        <v>1.1000000000000001</v>
      </c>
      <c r="DO17" s="106">
        <f t="shared" si="15"/>
        <v>0.4</v>
      </c>
      <c r="DP17" s="100"/>
      <c r="DQ17" s="100"/>
      <c r="DR17" s="100"/>
      <c r="DS17" s="100"/>
      <c r="DT17" s="105" t="s">
        <v>163</v>
      </c>
      <c r="DU17" s="106">
        <f>IF(DU7="-",NA(),DU7)</f>
        <v>477.2</v>
      </c>
      <c r="DV17" s="106">
        <f t="shared" ref="DV17:DY17" si="16">IF(DV7="-",NA(),DV7)</f>
        <v>454.5</v>
      </c>
      <c r="DW17" s="106">
        <f t="shared" si="16"/>
        <v>259.5</v>
      </c>
      <c r="DX17" s="106">
        <f t="shared" si="16"/>
        <v>0</v>
      </c>
      <c r="DY17" s="106">
        <f t="shared" si="16"/>
        <v>0</v>
      </c>
      <c r="DZ17" s="100"/>
      <c r="EA17" s="100"/>
      <c r="EB17" s="100"/>
      <c r="EC17" s="100"/>
      <c r="ED17" s="105" t="s">
        <v>163</v>
      </c>
      <c r="EE17" s="106">
        <f>IF(EE7="-",NA(),EE7)</f>
        <v>9.9</v>
      </c>
      <c r="EF17" s="106">
        <f t="shared" ref="EF17:EI17" si="17">IF(EF7="-",NA(),EF7)</f>
        <v>17.2</v>
      </c>
      <c r="EG17" s="106">
        <f t="shared" si="17"/>
        <v>22.6</v>
      </c>
      <c r="EH17" s="106">
        <f t="shared" si="17"/>
        <v>27.9</v>
      </c>
      <c r="EI17" s="106">
        <f t="shared" si="17"/>
        <v>33.1</v>
      </c>
      <c r="EJ17" s="100"/>
      <c r="EK17" s="100"/>
      <c r="EL17" s="100"/>
      <c r="EM17" s="100"/>
      <c r="EN17" s="105" t="s">
        <v>163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14</v>
      </c>
      <c r="KX17" s="106">
        <f t="shared" ref="KX17:LA17" si="34">IF(KX7="-",NA(),KX7)</f>
        <v>14.7</v>
      </c>
      <c r="KY17" s="106">
        <f t="shared" si="34"/>
        <v>13.9</v>
      </c>
      <c r="KZ17" s="106">
        <f t="shared" si="34"/>
        <v>14.3</v>
      </c>
      <c r="LA17" s="106">
        <f t="shared" si="34"/>
        <v>14.5</v>
      </c>
      <c r="LB17" s="100"/>
      <c r="LC17" s="100"/>
      <c r="LD17" s="100"/>
      <c r="LE17" s="100"/>
      <c r="LF17" s="105" t="s">
        <v>163</v>
      </c>
      <c r="LG17" s="106">
        <f>IF(LG7="-",NA(),LG7)</f>
        <v>0.5</v>
      </c>
      <c r="LH17" s="106">
        <f t="shared" ref="LH17:LK17" si="35">IF(LH7="-",NA(),LH7)</f>
        <v>0.6</v>
      </c>
      <c r="LI17" s="106">
        <f t="shared" si="35"/>
        <v>0.7</v>
      </c>
      <c r="LJ17" s="106">
        <f t="shared" si="35"/>
        <v>1.1000000000000001</v>
      </c>
      <c r="LK17" s="106">
        <f t="shared" si="35"/>
        <v>0.4</v>
      </c>
      <c r="LL17" s="100"/>
      <c r="LM17" s="100"/>
      <c r="LN17" s="100"/>
      <c r="LO17" s="100"/>
      <c r="LP17" s="105" t="s">
        <v>163</v>
      </c>
      <c r="LQ17" s="106">
        <f>IF(LQ7="-",NA(),LQ7)</f>
        <v>477.2</v>
      </c>
      <c r="LR17" s="106">
        <f t="shared" ref="LR17:LU17" si="36">IF(LR7="-",NA(),LR7)</f>
        <v>454.5</v>
      </c>
      <c r="LS17" s="106">
        <f t="shared" si="36"/>
        <v>259.5</v>
      </c>
      <c r="LT17" s="106">
        <f t="shared" si="36"/>
        <v>0</v>
      </c>
      <c r="LU17" s="106">
        <f t="shared" si="36"/>
        <v>0</v>
      </c>
      <c r="LV17" s="100"/>
      <c r="LW17" s="100"/>
      <c r="LX17" s="100"/>
      <c r="LY17" s="100"/>
      <c r="LZ17" s="105" t="s">
        <v>163</v>
      </c>
      <c r="MA17" s="106">
        <f>IF(MA7="-",NA(),MA7)</f>
        <v>9.9</v>
      </c>
      <c r="MB17" s="106">
        <f t="shared" ref="MB17:ME17" si="37">IF(MB7="-",NA(),MB7)</f>
        <v>17.2</v>
      </c>
      <c r="MC17" s="106">
        <f t="shared" si="37"/>
        <v>22.6</v>
      </c>
      <c r="MD17" s="106">
        <f t="shared" si="37"/>
        <v>27.9</v>
      </c>
      <c r="ME17" s="106">
        <f t="shared" si="37"/>
        <v>33.1</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165</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165</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165</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165</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165</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165</v>
      </c>
      <c r="DK18" s="106">
        <f>IF(DP7="-",NA(),DP7)</f>
        <v>18.2</v>
      </c>
      <c r="DL18" s="106">
        <f t="shared" ref="DL18:DO18" si="45">IF(DQ7="-",NA(),DQ7)</f>
        <v>20.9</v>
      </c>
      <c r="DM18" s="106">
        <f t="shared" si="45"/>
        <v>21.1</v>
      </c>
      <c r="DN18" s="106">
        <f t="shared" si="45"/>
        <v>19</v>
      </c>
      <c r="DO18" s="106">
        <f t="shared" si="45"/>
        <v>20.6</v>
      </c>
      <c r="DP18" s="100"/>
      <c r="DQ18" s="100"/>
      <c r="DR18" s="100"/>
      <c r="DS18" s="100"/>
      <c r="DT18" s="105" t="s">
        <v>165</v>
      </c>
      <c r="DU18" s="106">
        <f>IF(DZ7="-",NA(),DZ7)</f>
        <v>103.6</v>
      </c>
      <c r="DV18" s="106">
        <f t="shared" ref="DV18:DY18" si="46">IF(EA7="-",NA(),EA7)</f>
        <v>95.7</v>
      </c>
      <c r="DW18" s="106">
        <f t="shared" si="46"/>
        <v>88.5</v>
      </c>
      <c r="DX18" s="106">
        <f t="shared" si="46"/>
        <v>92.4</v>
      </c>
      <c r="DY18" s="106">
        <f t="shared" si="46"/>
        <v>95.1</v>
      </c>
      <c r="DZ18" s="100"/>
      <c r="EA18" s="100"/>
      <c r="EB18" s="100"/>
      <c r="EC18" s="100"/>
      <c r="ED18" s="105" t="s">
        <v>165</v>
      </c>
      <c r="EE18" s="106">
        <f>IF(EJ7="-",NA(),EJ7)</f>
        <v>60.3</v>
      </c>
      <c r="EF18" s="106">
        <f t="shared" ref="EF18:EI18" si="47">IF(EK7="-",NA(),EK7)</f>
        <v>60.2</v>
      </c>
      <c r="EG18" s="106">
        <f t="shared" si="47"/>
        <v>61.2</v>
      </c>
      <c r="EH18" s="106">
        <f t="shared" si="47"/>
        <v>61.9</v>
      </c>
      <c r="EI18" s="106">
        <f t="shared" si="47"/>
        <v>62</v>
      </c>
      <c r="EJ18" s="100"/>
      <c r="EK18" s="100"/>
      <c r="EL18" s="100"/>
      <c r="EM18" s="100"/>
      <c r="EN18" s="105" t="s">
        <v>165</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165</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165</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165</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9" x14ac:dyDescent="0.15">
      <c r="A33" s="97">
        <f t="shared" si="7"/>
        <v>19</v>
      </c>
      <c r="B33" s="196" t="s">
        <v>181</v>
      </c>
      <c r="C33" s="196"/>
      <c r="D33" s="100"/>
      <c r="E33" s="201"/>
      <c r="F33" s="202"/>
      <c r="G33" s="202"/>
      <c r="H33" s="202"/>
      <c r="I33" s="203"/>
    </row>
    <row r="34" spans="1:9" x14ac:dyDescent="0.15">
      <c r="A34" s="97">
        <f t="shared" si="7"/>
        <v>20</v>
      </c>
      <c r="B34" s="196" t="s">
        <v>182</v>
      </c>
      <c r="C34" s="196"/>
      <c r="D34" s="100"/>
      <c r="E34" s="201"/>
      <c r="F34" s="202"/>
      <c r="G34" s="202"/>
      <c r="H34" s="202"/>
      <c r="I34" s="203"/>
    </row>
    <row r="35" spans="1:9" ht="25.5" customHeight="1" x14ac:dyDescent="0.15">
      <c r="E35" s="204"/>
      <c r="F35" s="205"/>
      <c r="G35" s="205"/>
      <c r="H35" s="205"/>
      <c r="I35" s="206"/>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2022-01-13T06:37:43Z</cp:lastPrinted>
  <dcterms:created xsi:type="dcterms:W3CDTF">2021-12-03T06:37:03Z</dcterms:created>
  <dcterms:modified xsi:type="dcterms:W3CDTF">2022-01-21T07:01:13Z</dcterms:modified>
  <cp:category/>
</cp:coreProperties>
</file>