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3\00 公営企業関係\★39_0105【照会】公営企業に係る経営比較分析表（令和２年度決算）の分析等について（依頼）\04_部局からの回答\04_駐車場\"/>
    </mc:Choice>
  </mc:AlternateContent>
  <xr:revisionPtr revIDLastSave="0" documentId="13_ncr:1_{ABAD4BF5-E7F1-4FCD-B868-27A540085DC6}" xr6:coauthVersionLast="47" xr6:coauthVersionMax="47" xr10:uidLastSave="{00000000-0000-0000-0000-000000000000}"/>
  <workbookProtection workbookAlgorithmName="SHA-512" workbookHashValue="Sm3AmPaNBgSSjOlqd+N6dgyJBLOmjlBFFSdfOs6TP8oQA6iIYDPcYje6+UJGEKxvRDODN0rtutdV/xqatWsmBg==" workbookSaltValue="9bFo261iCbgmXUTZcQkaB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LT76" i="4"/>
  <c r="GQ51" i="4"/>
  <c r="LH30" i="4"/>
  <c r="IE76" i="4"/>
  <c r="GQ30" i="4"/>
  <c r="BZ30" i="4"/>
  <c r="BG30" i="4"/>
  <c r="LE76" i="4"/>
  <c r="KO30" i="4"/>
  <c r="HP76" i="4"/>
  <c r="AV76" i="4"/>
  <c r="KO51" i="4"/>
  <c r="FX51" i="4"/>
  <c r="BG51" i="4"/>
  <c r="FX30" i="4"/>
  <c r="HA76" i="4"/>
  <c r="AN51" i="4"/>
  <c r="FE30" i="4"/>
  <c r="AG76" i="4"/>
  <c r="FE51" i="4"/>
  <c r="AN30" i="4"/>
  <c r="KP76" i="4"/>
  <c r="JV30" i="4"/>
  <c r="JV51" i="4"/>
  <c r="KA76" i="4"/>
  <c r="EL51" i="4"/>
  <c r="JC30" i="4"/>
  <c r="U30" i="4"/>
  <c r="GL76" i="4"/>
  <c r="U51" i="4"/>
  <c r="EL30" i="4"/>
  <c r="R76"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<sst xmlns="http://schemas.openxmlformats.org/spreadsheetml/2006/main" count="278" uniqueCount="135">
  <si>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</si>
  <si>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</si>
  <si>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</si>
  <si>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</si>
  <si>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</si>
  <si>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</si>
  <si>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</si>
  <si>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</si>
  <si>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</si>
  <si>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</si>
  <si>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</si>
  <si>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</si>
  <si>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</si>
  <si>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</si>
  <si>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</si>
  <si>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</si>
  <si>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</si>
  <si>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</si>
  <si>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</si>
  <si>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</si>
  <si>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</si>
  <si>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</si>
  <si>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</si>
  <si>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</si>
  <si>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</si>
  <si>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</si>
  <si>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</si>
  <si>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</si>
  <si>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</si>
  <si>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</si>
  <si>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</si>
  <si>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</si>
  <si>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</si>
  <si>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</si>
  <si>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</si>
  <si>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</si>
  <si>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</si>
  <si>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</si>
  <si>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</si>
  <si>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</si>
  <si>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</si>
  <si>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</si>
  <si>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</si>
  <si>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</si>
  <si>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</si>
  <si>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</si>
  <si>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</si>
  <si>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</si>
  <si>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</si>
  <si>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</si>
  <si>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</si>
  <si>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</si>
  <si>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</si>
  <si>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</si>
  <si>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</si>
  <si>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</si>
  <si>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</si>
  <si>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</si>
  <si>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</si>
  <si>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</si>
  <si>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</si>
  <si>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</si>
  <si>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</si>
  <si>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</si>
  <si>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</si>
  <si>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</si>
  <si>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</si>
  <si>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</si>
  <si>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</si>
  <si>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</si>
  <si>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</si>
  <si>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</si>
  <si>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</si>
  <si>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</si>
  <si>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</si>
  <si>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</si>
  <si>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</si>
  <si>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</si>
  <si>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</si>
  <si>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</si>
  <si>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</si>
  <si>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</si>
  <si>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</si>
  <si>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</si>
  <si>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</si>
  <si>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</si>
  <si>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</si>
  <si>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</si>
  <si>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</si>
  <si>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</si>
  <si>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</si>
  <si>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</si>
  <si>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</si>
  <si>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</si>
  <si>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</si>
  <si>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</si>
  <si>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</si>
  <si>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</si>
  <si>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</si>
  <si>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</si>
  <si>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</si>
  <si>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</si>
  <si>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</si>
  <si>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</si>
  <si>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</si>
  <si>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</si>
  <si>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</si>
  <si>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</si>
  <si>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</si>
  <si>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</si>
  <si>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</si>
  <si>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</si>
  <si>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</si>
  <si>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</si>
  <si>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奈良県</t>
  </si>
  <si>
    <t>登大路観光自動車駐車場</t>
  </si>
  <si>
    <t>法非適用</t>
  </si>
  <si>
    <t>駐車場整備事業</t>
  </si>
  <si>
    <t>-</t>
  </si>
  <si>
    <t>Ａ２Ｂ２</t>
  </si>
  <si>
    <t>非設置</t>
  </si>
  <si>
    <t>該当数値なし</t>
  </si>
  <si>
    <t>その他駐車場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</si>
  <si>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</si>
  <si>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</si>
  <si>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</si>
  <si>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</si>
  <si>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</si>
  <si>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</si>
  <si>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</si>
  <si>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</si>
  <si>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敷地の地価は、周辺地価と同水準である。
企業債残高対料金収入比率は、企業債の償還ピークを過ぎているため減少傾向にあり、類似施設と比較して低い水準である。経年比較では、昨年度と同水準で推移している。</t>
    <phoneticPr fontId="5"/>
  </si>
  <si>
    <t>稼働率は類似施設と比較して非常に低い数値であるが、これは近接する東大寺や奈良公園といった集客施設の利用者が多いことから、滞在時間が長く回転率が低くなることが要因と思われる。</t>
    <phoneticPr fontId="5"/>
  </si>
  <si>
    <t>収益的収支比率は１００％を上回っており、前年度からほぼ横ばい。
他会計補助金は受けておらず、独立採算性を維持できている。
売上高ＧＯＰ比率は、新型コロナウイルス感染症の影響に伴う総収益の減少により、前年から減少している。
また、ＥＢＩＴＤＡについても総収益の減少により令和２年度は減少しているが、類似施設と比較して高い水準である。</t>
    <rPh sb="73" eb="75">
      <t>シンガタ</t>
    </rPh>
    <rPh sb="82" eb="85">
      <t>カンセンショウ</t>
    </rPh>
    <rPh sb="86" eb="88">
      <t>エイキョウ</t>
    </rPh>
    <rPh sb="89" eb="90">
      <t>トモナ</t>
    </rPh>
    <phoneticPr fontId="5"/>
  </si>
  <si>
    <t>当面は施設改修も予定しておらず、企業債の償還も進む見込みであるが、新型コロナウイルス感染症の影響により、類似団体と同様に稼働率等の指標が低下することとなった。</t>
    <rPh sb="42" eb="45">
      <t>カンセンショウ</t>
    </rPh>
    <rPh sb="52" eb="54">
      <t>ルイジ</t>
    </rPh>
    <rPh sb="54" eb="56">
      <t>ダンタイ</t>
    </rPh>
    <rPh sb="57" eb="59">
      <t>ドウヨウ</t>
    </rPh>
    <rPh sb="60" eb="63">
      <t>カドウリツ</t>
    </rPh>
    <rPh sb="63" eb="64">
      <t>トウ</t>
    </rPh>
    <rPh sb="65" eb="67">
      <t>シヒョウ</t>
    </rPh>
    <rPh sb="68" eb="7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</si>
</sst>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269.39999999999998</c:v>
                </c:pt>
                <c:pt idx="1">
                  <c:v>203.3</c:v>
                </c:pt>
                <c:pt idx="2">
                  <c:v>320.3</c:v>
                </c:pt>
                <c:pt idx="3">
                  <c:v>155.30000000000001</c:v>
                </c:pt>
                <c:pt idx="4">
                  <c:v>122.6</c:v>
                </c:pt>
              </c:numCache>
            </c:numRef>
          </c:val>
          <c:extLst>
            <c:ext xmlns:c16="http://schemas.microsoft.com/office/drawing/2014/chart" uri="{C3380CC4-5D6E-409C-BE32-E72D297353CC}">
              <c16:uniqueId val="{00000000-E58D-41B3-A84A-72212E7A336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E58D-41B3-A84A-72212E7A336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57.5</c:v>
                </c:pt>
                <c:pt idx="1">
                  <c:v>57.7</c:v>
                </c:pt>
                <c:pt idx="2">
                  <c:v>52.7</c:v>
                </c:pt>
                <c:pt idx="3">
                  <c:v>41.3</c:v>
                </c:pt>
                <c:pt idx="4">
                  <c:v>66.400000000000006</c:v>
                </c:pt>
              </c:numCache>
            </c:numRef>
          </c:val>
          <c:extLst>
            <c:ext xmlns:c16="http://schemas.microsoft.com/office/drawing/2014/chart" uri="{C3380CC4-5D6E-409C-BE32-E72D297353CC}">
              <c16:uniqueId val="{00000000-767C-4B0C-B1A3-BF2334A864A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767C-4B0C-B1A3-BF2334A864A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908-4E3C-A277-B0204321BA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908-4E3C-A277-B0204321BA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50F-4247-8048-0CFA5C9EBB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0F-4247-8048-0CFA5C9EBB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7E-4C48-B2BF-B5B0EE8A4A9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0E7E-4C48-B2BF-B5B0EE8A4A9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555-4367-B5B6-FD1825192E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3555-4367-B5B6-FD1825192E6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96.7</c:v>
                </c:pt>
                <c:pt idx="1">
                  <c:v>95.3</c:v>
                </c:pt>
                <c:pt idx="2">
                  <c:v>97.1</c:v>
                </c:pt>
                <c:pt idx="3">
                  <c:v>101.8</c:v>
                </c:pt>
                <c:pt idx="4">
                  <c:v>73.8</c:v>
                </c:pt>
              </c:numCache>
            </c:numRef>
          </c:val>
          <c:extLst>
            <c:ext xmlns:c16="http://schemas.microsoft.com/office/drawing/2014/chart" uri="{C3380CC4-5D6E-409C-BE32-E72D297353CC}">
              <c16:uniqueId val="{00000000-8D5E-4D9D-87D1-AEBE7F1989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8D5E-4D9D-87D1-AEBE7F1989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67.900000000000006</c:v>
                </c:pt>
                <c:pt idx="1">
                  <c:v>53</c:v>
                </c:pt>
                <c:pt idx="2">
                  <c:v>73.099999999999994</c:v>
                </c:pt>
                <c:pt idx="3">
                  <c:v>67.3</c:v>
                </c:pt>
                <c:pt idx="4">
                  <c:v>35</c:v>
                </c:pt>
              </c:numCache>
            </c:numRef>
          </c:val>
          <c:extLst>
            <c:ext xmlns:c16="http://schemas.microsoft.com/office/drawing/2014/chart" uri="{C3380CC4-5D6E-409C-BE32-E72D297353CC}">
              <c16:uniqueId val="{00000000-E92D-43F2-BE6C-447469E227A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E92D-43F2-BE6C-447469E227A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101412</c:v>
                </c:pt>
                <c:pt idx="1">
                  <c:v>77949</c:v>
                </c:pt>
                <c:pt idx="2">
                  <c:v>110258</c:v>
                </c:pt>
                <c:pt idx="3">
                  <c:v>69474</c:v>
                </c:pt>
                <c:pt idx="4">
                  <c:v>17434</c:v>
                </c:pt>
              </c:numCache>
            </c:numRef>
          </c:val>
          <c:extLst>
            <c:ext xmlns:c16="http://schemas.microsoft.com/office/drawing/2014/chart" uri="{C3380CC4-5D6E-409C-BE32-E72D297353CC}">
              <c16:uniqueId val="{00000000-64FC-451C-A784-3005738F047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64FC-451C-A784-3005738F047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奈良県　登大路観光自動車駐車場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16635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275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269.39999999999998</v>
      </c>
      <c r="V31" s="118"/>
      <c r="W31" s="118"/>
      <c r="X31" s="118"/>
      <c r="Y31" s="118"/>
      <c r="Z31" s="118"/>
      <c r="AA31" s="118"/>
      <c r="AB31" s="118"/>
      <c r="AC31" s="118"/>
      <c r="AD31" s="118"/>
      <c r="AE31" s="118"/>
      <c r="AF31" s="118"/>
      <c r="AG31" s="118"/>
      <c r="AH31" s="118"/>
      <c r="AI31" s="118"/>
      <c r="AJ31" s="118"/>
      <c r="AK31" s="118"/>
      <c r="AL31" s="118"/>
      <c r="AM31" s="118"/>
      <c r="AN31" s="118">
        <f>データ!Z7</f>
        <v>203.3</v>
      </c>
      <c r="AO31" s="118"/>
      <c r="AP31" s="118"/>
      <c r="AQ31" s="118"/>
      <c r="AR31" s="118"/>
      <c r="AS31" s="118"/>
      <c r="AT31" s="118"/>
      <c r="AU31" s="118"/>
      <c r="AV31" s="118"/>
      <c r="AW31" s="118"/>
      <c r="AX31" s="118"/>
      <c r="AY31" s="118"/>
      <c r="AZ31" s="118"/>
      <c r="BA31" s="118"/>
      <c r="BB31" s="118"/>
      <c r="BC31" s="118"/>
      <c r="BD31" s="118"/>
      <c r="BE31" s="118"/>
      <c r="BF31" s="118"/>
      <c r="BG31" s="118">
        <f>データ!AA7</f>
        <v>320.3</v>
      </c>
      <c r="BH31" s="118"/>
      <c r="BI31" s="118"/>
      <c r="BJ31" s="118"/>
      <c r="BK31" s="118"/>
      <c r="BL31" s="118"/>
      <c r="BM31" s="118"/>
      <c r="BN31" s="118"/>
      <c r="BO31" s="118"/>
      <c r="BP31" s="118"/>
      <c r="BQ31" s="118"/>
      <c r="BR31" s="118"/>
      <c r="BS31" s="118"/>
      <c r="BT31" s="118"/>
      <c r="BU31" s="118"/>
      <c r="BV31" s="118"/>
      <c r="BW31" s="118"/>
      <c r="BX31" s="118"/>
      <c r="BY31" s="118"/>
      <c r="BZ31" s="118">
        <f>データ!AB7</f>
        <v>155.30000000000001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122.6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96.7</v>
      </c>
      <c r="JD31" s="120"/>
      <c r="JE31" s="120"/>
      <c r="JF31" s="120"/>
      <c r="JG31" s="120"/>
      <c r="JH31" s="120"/>
      <c r="JI31" s="120"/>
      <c r="JJ31" s="120"/>
      <c r="JK31" s="120"/>
      <c r="JL31" s="120"/>
      <c r="JM31" s="120"/>
      <c r="JN31" s="120"/>
      <c r="JO31" s="120"/>
      <c r="JP31" s="120"/>
      <c r="JQ31" s="120"/>
      <c r="JR31" s="120"/>
      <c r="JS31" s="120"/>
      <c r="JT31" s="120"/>
      <c r="JU31" s="121"/>
      <c r="JV31" s="119">
        <f>データ!DL7</f>
        <v>95.3</v>
      </c>
      <c r="JW31" s="120"/>
      <c r="JX31" s="120"/>
      <c r="JY31" s="120"/>
      <c r="JZ31" s="120"/>
      <c r="KA31" s="120"/>
      <c r="KB31" s="120"/>
      <c r="KC31" s="120"/>
      <c r="KD31" s="120"/>
      <c r="KE31" s="120"/>
      <c r="KF31" s="120"/>
      <c r="KG31" s="120"/>
      <c r="KH31" s="120"/>
      <c r="KI31" s="120"/>
      <c r="KJ31" s="120"/>
      <c r="KK31" s="120"/>
      <c r="KL31" s="120"/>
      <c r="KM31" s="120"/>
      <c r="KN31" s="121"/>
      <c r="KO31" s="119">
        <f>データ!DM7</f>
        <v>97.1</v>
      </c>
      <c r="KP31" s="120"/>
      <c r="KQ31" s="120"/>
      <c r="KR31" s="120"/>
      <c r="KS31" s="120"/>
      <c r="KT31" s="120"/>
      <c r="KU31" s="120"/>
      <c r="KV31" s="120"/>
      <c r="KW31" s="120"/>
      <c r="KX31" s="120"/>
      <c r="KY31" s="120"/>
      <c r="KZ31" s="120"/>
      <c r="LA31" s="120"/>
      <c r="LB31" s="120"/>
      <c r="LC31" s="120"/>
      <c r="LD31" s="120"/>
      <c r="LE31" s="120"/>
      <c r="LF31" s="120"/>
      <c r="LG31" s="121"/>
      <c r="LH31" s="119">
        <f>データ!DN7</f>
        <v>101.8</v>
      </c>
      <c r="LI31" s="120"/>
      <c r="LJ31" s="120"/>
      <c r="LK31" s="120"/>
      <c r="LL31" s="120"/>
      <c r="LM31" s="120"/>
      <c r="LN31" s="120"/>
      <c r="LO31" s="120"/>
      <c r="LP31" s="120"/>
      <c r="LQ31" s="120"/>
      <c r="LR31" s="120"/>
      <c r="LS31" s="120"/>
      <c r="LT31" s="120"/>
      <c r="LU31" s="120"/>
      <c r="LV31" s="120"/>
      <c r="LW31" s="120"/>
      <c r="LX31" s="120"/>
      <c r="LY31" s="120"/>
      <c r="LZ31" s="121"/>
      <c r="MA31" s="119">
        <f>データ!DO7</f>
        <v>73.8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67.900000000000006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53</v>
      </c>
      <c r="FF52" s="118"/>
      <c r="FG52" s="118"/>
      <c r="FH52" s="118"/>
      <c r="FI52" s="118"/>
      <c r="FJ52" s="118"/>
      <c r="FK52" s="118"/>
      <c r="FL52" s="118"/>
      <c r="FM52" s="118"/>
      <c r="FN52" s="118"/>
      <c r="FO52" s="118"/>
      <c r="FP52" s="118"/>
      <c r="FQ52" s="118"/>
      <c r="FR52" s="118"/>
      <c r="FS52" s="118"/>
      <c r="FT52" s="118"/>
      <c r="FU52" s="118"/>
      <c r="FV52" s="118"/>
      <c r="FW52" s="118"/>
      <c r="FX52" s="118">
        <f>データ!BH7</f>
        <v>73.099999999999994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67.3</v>
      </c>
      <c r="GR52" s="118"/>
      <c r="GS52" s="118"/>
      <c r="GT52" s="118"/>
      <c r="GU52" s="118"/>
      <c r="GV52" s="118"/>
      <c r="GW52" s="118"/>
      <c r="GX52" s="118"/>
      <c r="GY52" s="118"/>
      <c r="GZ52" s="118"/>
      <c r="HA52" s="118"/>
      <c r="HB52" s="118"/>
      <c r="HC52" s="118"/>
      <c r="HD52" s="118"/>
      <c r="HE52" s="118"/>
      <c r="HF52" s="118"/>
      <c r="HG52" s="118"/>
      <c r="HH52" s="118"/>
      <c r="HI52" s="118"/>
      <c r="HJ52" s="118">
        <f>データ!BJ7</f>
        <v>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101412</v>
      </c>
      <c r="JD52" s="125"/>
      <c r="JE52" s="125"/>
      <c r="JF52" s="125"/>
      <c r="JG52" s="125"/>
      <c r="JH52" s="125"/>
      <c r="JI52" s="125"/>
      <c r="JJ52" s="125"/>
      <c r="JK52" s="125"/>
      <c r="JL52" s="125"/>
      <c r="JM52" s="125"/>
      <c r="JN52" s="125"/>
      <c r="JO52" s="125"/>
      <c r="JP52" s="125"/>
      <c r="JQ52" s="125"/>
      <c r="JR52" s="125"/>
      <c r="JS52" s="125"/>
      <c r="JT52" s="125"/>
      <c r="JU52" s="125"/>
      <c r="JV52" s="125">
        <f>データ!BR7</f>
        <v>77949</v>
      </c>
      <c r="JW52" s="125"/>
      <c r="JX52" s="125"/>
      <c r="JY52" s="125"/>
      <c r="JZ52" s="125"/>
      <c r="KA52" s="125"/>
      <c r="KB52" s="125"/>
      <c r="KC52" s="125"/>
      <c r="KD52" s="125"/>
      <c r="KE52" s="125"/>
      <c r="KF52" s="125"/>
      <c r="KG52" s="125"/>
      <c r="KH52" s="125"/>
      <c r="KI52" s="125"/>
      <c r="KJ52" s="125"/>
      <c r="KK52" s="125"/>
      <c r="KL52" s="125"/>
      <c r="KM52" s="125"/>
      <c r="KN52" s="125"/>
      <c r="KO52" s="125">
        <f>データ!BS7</f>
        <v>110258</v>
      </c>
      <c r="KP52" s="125"/>
      <c r="KQ52" s="125"/>
      <c r="KR52" s="125"/>
      <c r="KS52" s="125"/>
      <c r="KT52" s="125"/>
      <c r="KU52" s="125"/>
      <c r="KV52" s="125"/>
      <c r="KW52" s="125"/>
      <c r="KX52" s="125"/>
      <c r="KY52" s="125"/>
      <c r="KZ52" s="125"/>
      <c r="LA52" s="125"/>
      <c r="LB52" s="125"/>
      <c r="LC52" s="125"/>
      <c r="LD52" s="125"/>
      <c r="LE52" s="125"/>
      <c r="LF52" s="125"/>
      <c r="LG52" s="125"/>
      <c r="LH52" s="125">
        <f>データ!BT7</f>
        <v>69474</v>
      </c>
      <c r="LI52" s="125"/>
      <c r="LJ52" s="125"/>
      <c r="LK52" s="125"/>
      <c r="LL52" s="125"/>
      <c r="LM52" s="125"/>
      <c r="LN52" s="125"/>
      <c r="LO52" s="125"/>
      <c r="LP52" s="125"/>
      <c r="LQ52" s="125"/>
      <c r="LR52" s="125"/>
      <c r="LS52" s="125"/>
      <c r="LT52" s="125"/>
      <c r="LU52" s="125"/>
      <c r="LV52" s="125"/>
      <c r="LW52" s="125"/>
      <c r="LX52" s="125"/>
      <c r="LY52" s="125"/>
      <c r="LZ52" s="125"/>
      <c r="MA52" s="125">
        <f>データ!BU7</f>
        <v>17434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57.5</v>
      </c>
      <c r="KB77" s="120"/>
      <c r="KC77" s="120"/>
      <c r="KD77" s="120"/>
      <c r="KE77" s="120"/>
      <c r="KF77" s="120"/>
      <c r="KG77" s="120"/>
      <c r="KH77" s="120"/>
      <c r="KI77" s="120"/>
      <c r="KJ77" s="120"/>
      <c r="KK77" s="120"/>
      <c r="KL77" s="120"/>
      <c r="KM77" s="120"/>
      <c r="KN77" s="120"/>
      <c r="KO77" s="121"/>
      <c r="KP77" s="119">
        <f>データ!DA7</f>
        <v>57.7</v>
      </c>
      <c r="KQ77" s="120"/>
      <c r="KR77" s="120"/>
      <c r="KS77" s="120"/>
      <c r="KT77" s="120"/>
      <c r="KU77" s="120"/>
      <c r="KV77" s="120"/>
      <c r="KW77" s="120"/>
      <c r="KX77" s="120"/>
      <c r="KY77" s="120"/>
      <c r="KZ77" s="120"/>
      <c r="LA77" s="120"/>
      <c r="LB77" s="120"/>
      <c r="LC77" s="120"/>
      <c r="LD77" s="121"/>
      <c r="LE77" s="119">
        <f>データ!DB7</f>
        <v>52.7</v>
      </c>
      <c r="LF77" s="120"/>
      <c r="LG77" s="120"/>
      <c r="LH77" s="120"/>
      <c r="LI77" s="120"/>
      <c r="LJ77" s="120"/>
      <c r="LK77" s="120"/>
      <c r="LL77" s="120"/>
      <c r="LM77" s="120"/>
      <c r="LN77" s="120"/>
      <c r="LO77" s="120"/>
      <c r="LP77" s="120"/>
      <c r="LQ77" s="120"/>
      <c r="LR77" s="120"/>
      <c r="LS77" s="121"/>
      <c r="LT77" s="119">
        <f>データ!DC7</f>
        <v>41.3</v>
      </c>
      <c r="LU77" s="120"/>
      <c r="LV77" s="120"/>
      <c r="LW77" s="120"/>
      <c r="LX77" s="120"/>
      <c r="LY77" s="120"/>
      <c r="LZ77" s="120"/>
      <c r="MA77" s="120"/>
      <c r="MB77" s="120"/>
      <c r="MC77" s="120"/>
      <c r="MD77" s="120"/>
      <c r="ME77" s="120"/>
      <c r="MF77" s="120"/>
      <c r="MG77" s="120"/>
      <c r="MH77" s="121"/>
      <c r="MI77" s="119">
        <f>データ!DD7</f>
        <v>66.400000000000006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Jqu11OJZlHwF3qnhSkz+4U3oJyJ2rHK7k/Yl6GM8apVumzzsz0ctVkSTZRK2/gK2XM/oDzh76Ah6W3HTR7Li+Q==" saltValue="flos2FsjFZQqzxxwBCgAv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101</v>
      </c>
      <c r="AV5" s="59" t="s">
        <v>102</v>
      </c>
      <c r="AW5" s="59" t="s">
        <v>91</v>
      </c>
      <c r="AX5" s="59" t="s">
        <v>103</v>
      </c>
      <c r="AY5" s="59" t="s">
        <v>104</v>
      </c>
      <c r="AZ5" s="59" t="s">
        <v>94</v>
      </c>
      <c r="BA5" s="59" t="s">
        <v>95</v>
      </c>
      <c r="BB5" s="59" t="s">
        <v>96</v>
      </c>
      <c r="BC5" s="59" t="s">
        <v>97</v>
      </c>
      <c r="BD5" s="59" t="s">
        <v>98</v>
      </c>
      <c r="BE5" s="59" t="s">
        <v>99</v>
      </c>
      <c r="BF5" s="59" t="s">
        <v>105</v>
      </c>
      <c r="BG5" s="59" t="s">
        <v>90</v>
      </c>
      <c r="BH5" s="59" t="s">
        <v>106</v>
      </c>
      <c r="BI5" s="59" t="s">
        <v>107</v>
      </c>
      <c r="BJ5" s="59" t="s">
        <v>104</v>
      </c>
      <c r="BK5" s="59" t="s">
        <v>94</v>
      </c>
      <c r="BL5" s="59" t="s">
        <v>95</v>
      </c>
      <c r="BM5" s="59" t="s">
        <v>96</v>
      </c>
      <c r="BN5" s="59" t="s">
        <v>97</v>
      </c>
      <c r="BO5" s="59" t="s">
        <v>98</v>
      </c>
      <c r="BP5" s="59" t="s">
        <v>99</v>
      </c>
      <c r="BQ5" s="59" t="s">
        <v>105</v>
      </c>
      <c r="BR5" s="59" t="s">
        <v>108</v>
      </c>
      <c r="BS5" s="59" t="s">
        <v>91</v>
      </c>
      <c r="BT5" s="59" t="s">
        <v>103</v>
      </c>
      <c r="BU5" s="59" t="s">
        <v>93</v>
      </c>
      <c r="BV5" s="59" t="s">
        <v>94</v>
      </c>
      <c r="BW5" s="59" t="s">
        <v>95</v>
      </c>
      <c r="BX5" s="59" t="s">
        <v>96</v>
      </c>
      <c r="BY5" s="59" t="s">
        <v>97</v>
      </c>
      <c r="BZ5" s="59" t="s">
        <v>98</v>
      </c>
      <c r="CA5" s="59" t="s">
        <v>99</v>
      </c>
      <c r="CB5" s="59" t="s">
        <v>105</v>
      </c>
      <c r="CC5" s="59" t="s">
        <v>90</v>
      </c>
      <c r="CD5" s="59" t="s">
        <v>106</v>
      </c>
      <c r="CE5" s="59" t="s">
        <v>103</v>
      </c>
      <c r="CF5" s="59" t="s">
        <v>109</v>
      </c>
      <c r="CG5" s="59" t="s">
        <v>94</v>
      </c>
      <c r="CH5" s="59" t="s">
        <v>95</v>
      </c>
      <c r="CI5" s="59" t="s">
        <v>96</v>
      </c>
      <c r="CJ5" s="59" t="s">
        <v>97</v>
      </c>
      <c r="CK5" s="59" t="s">
        <v>98</v>
      </c>
      <c r="CL5" s="59" t="s">
        <v>99</v>
      </c>
      <c r="CM5" s="150"/>
      <c r="CN5" s="150"/>
      <c r="CO5" s="59" t="s">
        <v>105</v>
      </c>
      <c r="CP5" s="59" t="s">
        <v>108</v>
      </c>
      <c r="CQ5" s="59" t="s">
        <v>100</v>
      </c>
      <c r="CR5" s="59" t="s">
        <v>107</v>
      </c>
      <c r="CS5" s="59" t="s">
        <v>93</v>
      </c>
      <c r="CT5" s="59" t="s">
        <v>94</v>
      </c>
      <c r="CU5" s="59" t="s">
        <v>95</v>
      </c>
      <c r="CV5" s="59" t="s">
        <v>96</v>
      </c>
      <c r="CW5" s="59" t="s">
        <v>97</v>
      </c>
      <c r="CX5" s="59" t="s">
        <v>98</v>
      </c>
      <c r="CY5" s="59" t="s">
        <v>99</v>
      </c>
      <c r="CZ5" s="59" t="s">
        <v>89</v>
      </c>
      <c r="DA5" s="59" t="s">
        <v>90</v>
      </c>
      <c r="DB5" s="59" t="s">
        <v>100</v>
      </c>
      <c r="DC5" s="59" t="s">
        <v>92</v>
      </c>
      <c r="DD5" s="59" t="s">
        <v>93</v>
      </c>
      <c r="DE5" s="59" t="s">
        <v>94</v>
      </c>
      <c r="DF5" s="59" t="s">
        <v>95</v>
      </c>
      <c r="DG5" s="59" t="s">
        <v>96</v>
      </c>
      <c r="DH5" s="59" t="s">
        <v>97</v>
      </c>
      <c r="DI5" s="59" t="s">
        <v>98</v>
      </c>
      <c r="DJ5" s="59" t="s">
        <v>35</v>
      </c>
      <c r="DK5" s="59" t="s">
        <v>101</v>
      </c>
      <c r="DL5" s="59" t="s">
        <v>108</v>
      </c>
      <c r="DM5" s="59" t="s">
        <v>91</v>
      </c>
      <c r="DN5" s="59" t="s">
        <v>107</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290009</v>
      </c>
      <c r="D6" s="60">
        <f t="shared" si="1"/>
        <v>47</v>
      </c>
      <c r="E6" s="60">
        <f t="shared" si="1"/>
        <v>14</v>
      </c>
      <c r="F6" s="60">
        <f t="shared" si="1"/>
        <v>0</v>
      </c>
      <c r="G6" s="60">
        <f t="shared" si="1"/>
        <v>3</v>
      </c>
      <c r="H6" s="60" t="str">
        <f>SUBSTITUTE(H8,"　","")</f>
        <v>奈良県</v>
      </c>
      <c r="I6" s="60" t="str">
        <f t="shared" si="1"/>
        <v>登大路観光自動車駐車場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25</v>
      </c>
      <c r="S6" s="62" t="str">
        <f t="shared" si="1"/>
        <v>公共施設</v>
      </c>
      <c r="T6" s="62" t="str">
        <f t="shared" si="1"/>
        <v>無</v>
      </c>
      <c r="U6" s="63">
        <f t="shared" si="1"/>
        <v>16635</v>
      </c>
      <c r="V6" s="63">
        <f t="shared" si="1"/>
        <v>275</v>
      </c>
      <c r="W6" s="63">
        <f t="shared" si="1"/>
        <v>1000</v>
      </c>
      <c r="X6" s="62" t="str">
        <f t="shared" si="1"/>
        <v>無</v>
      </c>
      <c r="Y6" s="64">
        <f>IF(Y8="-",NA(),Y8)</f>
        <v>269.39999999999998</v>
      </c>
      <c r="Z6" s="64">
        <f t="shared" ref="Z6:AH6" si="2">IF(Z8="-",NA(),Z8)</f>
        <v>203.3</v>
      </c>
      <c r="AA6" s="64">
        <f t="shared" si="2"/>
        <v>320.3</v>
      </c>
      <c r="AB6" s="64">
        <f t="shared" si="2"/>
        <v>155.30000000000001</v>
      </c>
      <c r="AC6" s="64">
        <f t="shared" si="2"/>
        <v>122.6</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67.900000000000006</v>
      </c>
      <c r="BG6" s="64">
        <f t="shared" ref="BG6:BO6" si="5">IF(BG8="-",NA(),BG8)</f>
        <v>53</v>
      </c>
      <c r="BH6" s="64">
        <f t="shared" si="5"/>
        <v>73.099999999999994</v>
      </c>
      <c r="BI6" s="64">
        <f t="shared" si="5"/>
        <v>67.3</v>
      </c>
      <c r="BJ6" s="64">
        <f t="shared" si="5"/>
        <v>35</v>
      </c>
      <c r="BK6" s="64">
        <f t="shared" si="5"/>
        <v>14.1</v>
      </c>
      <c r="BL6" s="64">
        <f t="shared" si="5"/>
        <v>5.4</v>
      </c>
      <c r="BM6" s="64">
        <f t="shared" si="5"/>
        <v>0.3</v>
      </c>
      <c r="BN6" s="64">
        <f t="shared" si="5"/>
        <v>-8.8000000000000007</v>
      </c>
      <c r="BO6" s="64">
        <f t="shared" si="5"/>
        <v>-26.1</v>
      </c>
      <c r="BP6" s="61" t="str">
        <f>IF(BP8="-","",IF(BP8="-","【-】","【"&amp;SUBSTITUTE(TEXT(BP8,"#,##0.0"),"-","△")&amp;"】"))</f>
        <v>【△65.9】</v>
      </c>
      <c r="BQ6" s="65">
        <f>IF(BQ8="-",NA(),BQ8)</f>
        <v>101412</v>
      </c>
      <c r="BR6" s="65">
        <f t="shared" ref="BR6:BZ6" si="6">IF(BR8="-",NA(),BR8)</f>
        <v>77949</v>
      </c>
      <c r="BS6" s="65">
        <f t="shared" si="6"/>
        <v>110258</v>
      </c>
      <c r="BT6" s="65">
        <f t="shared" si="6"/>
        <v>69474</v>
      </c>
      <c r="BU6" s="65">
        <f t="shared" si="6"/>
        <v>17434</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111</v>
      </c>
      <c r="CM6" s="63">
        <f t="shared" ref="CM6:CN6" si="7">CM8</f>
        <v>83</v>
      </c>
      <c r="CN6" s="63">
        <f t="shared" si="7"/>
        <v>0</v>
      </c>
      <c r="CO6" s="64"/>
      <c r="CP6" s="64"/>
      <c r="CQ6" s="64"/>
      <c r="CR6" s="64"/>
      <c r="CS6" s="64"/>
      <c r="CT6" s="64"/>
      <c r="CU6" s="64"/>
      <c r="CV6" s="64"/>
      <c r="CW6" s="64"/>
      <c r="CX6" s="64"/>
      <c r="CY6" s="61" t="s">
        <v>111</v>
      </c>
      <c r="CZ6" s="64">
        <f>IF(CZ8="-",NA(),CZ8)</f>
        <v>57.5</v>
      </c>
      <c r="DA6" s="64">
        <f t="shared" ref="DA6:DI6" si="8">IF(DA8="-",NA(),DA8)</f>
        <v>57.7</v>
      </c>
      <c r="DB6" s="64">
        <f t="shared" si="8"/>
        <v>52.7</v>
      </c>
      <c r="DC6" s="64">
        <f t="shared" si="8"/>
        <v>41.3</v>
      </c>
      <c r="DD6" s="64">
        <f t="shared" si="8"/>
        <v>66.400000000000006</v>
      </c>
      <c r="DE6" s="64">
        <f t="shared" si="8"/>
        <v>151.5</v>
      </c>
      <c r="DF6" s="64">
        <f t="shared" si="8"/>
        <v>137.6</v>
      </c>
      <c r="DG6" s="64">
        <f t="shared" si="8"/>
        <v>112.5</v>
      </c>
      <c r="DH6" s="64">
        <f t="shared" si="8"/>
        <v>119</v>
      </c>
      <c r="DI6" s="64">
        <f t="shared" si="8"/>
        <v>145.19999999999999</v>
      </c>
      <c r="DJ6" s="61" t="str">
        <f>IF(DJ8="-","",IF(DJ8="-","【-】","【"&amp;SUBSTITUTE(TEXT(DJ8,"#,##0.0"),"-","△")&amp;"】"))</f>
        <v>【183.4】</v>
      </c>
      <c r="DK6" s="64">
        <f>IF(DK8="-",NA(),DK8)</f>
        <v>96.7</v>
      </c>
      <c r="DL6" s="64">
        <f t="shared" ref="DL6:DT6" si="9">IF(DL8="-",NA(),DL8)</f>
        <v>95.3</v>
      </c>
      <c r="DM6" s="64">
        <f t="shared" si="9"/>
        <v>97.1</v>
      </c>
      <c r="DN6" s="64">
        <f t="shared" si="9"/>
        <v>101.8</v>
      </c>
      <c r="DO6" s="64">
        <f t="shared" si="9"/>
        <v>73.8</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112</v>
      </c>
      <c r="B7" s="60">
        <f t="shared" ref="B7:X7" si="10">B8</f>
        <v>2020</v>
      </c>
      <c r="C7" s="60">
        <f t="shared" si="10"/>
        <v>290009</v>
      </c>
      <c r="D7" s="60">
        <f t="shared" si="10"/>
        <v>47</v>
      </c>
      <c r="E7" s="60">
        <f t="shared" si="10"/>
        <v>14</v>
      </c>
      <c r="F7" s="60">
        <f t="shared" si="10"/>
        <v>0</v>
      </c>
      <c r="G7" s="60">
        <f t="shared" si="10"/>
        <v>3</v>
      </c>
      <c r="H7" s="60" t="str">
        <f t="shared" si="10"/>
        <v>奈良県</v>
      </c>
      <c r="I7" s="60" t="str">
        <f t="shared" si="10"/>
        <v>登大路観光自動車駐車場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25</v>
      </c>
      <c r="S7" s="62" t="str">
        <f t="shared" si="10"/>
        <v>公共施設</v>
      </c>
      <c r="T7" s="62" t="str">
        <f t="shared" si="10"/>
        <v>無</v>
      </c>
      <c r="U7" s="63">
        <f t="shared" si="10"/>
        <v>16635</v>
      </c>
      <c r="V7" s="63">
        <f t="shared" si="10"/>
        <v>275</v>
      </c>
      <c r="W7" s="63">
        <f t="shared" si="10"/>
        <v>1000</v>
      </c>
      <c r="X7" s="62" t="str">
        <f t="shared" si="10"/>
        <v>無</v>
      </c>
      <c r="Y7" s="64">
        <f>Y8</f>
        <v>269.39999999999998</v>
      </c>
      <c r="Z7" s="64">
        <f t="shared" ref="Z7:AH7" si="11">Z8</f>
        <v>203.3</v>
      </c>
      <c r="AA7" s="64">
        <f t="shared" si="11"/>
        <v>320.3</v>
      </c>
      <c r="AB7" s="64">
        <f t="shared" si="11"/>
        <v>155.30000000000001</v>
      </c>
      <c r="AC7" s="64">
        <f t="shared" si="11"/>
        <v>122.6</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67.900000000000006</v>
      </c>
      <c r="BG7" s="64">
        <f t="shared" ref="BG7:BO7" si="14">BG8</f>
        <v>53</v>
      </c>
      <c r="BH7" s="64">
        <f t="shared" si="14"/>
        <v>73.099999999999994</v>
      </c>
      <c r="BI7" s="64">
        <f t="shared" si="14"/>
        <v>67.3</v>
      </c>
      <c r="BJ7" s="64">
        <f t="shared" si="14"/>
        <v>35</v>
      </c>
      <c r="BK7" s="64">
        <f t="shared" si="14"/>
        <v>14.1</v>
      </c>
      <c r="BL7" s="64">
        <f t="shared" si="14"/>
        <v>5.4</v>
      </c>
      <c r="BM7" s="64">
        <f t="shared" si="14"/>
        <v>0.3</v>
      </c>
      <c r="BN7" s="64">
        <f t="shared" si="14"/>
        <v>-8.8000000000000007</v>
      </c>
      <c r="BO7" s="64">
        <f t="shared" si="14"/>
        <v>-26.1</v>
      </c>
      <c r="BP7" s="61"/>
      <c r="BQ7" s="65">
        <f>BQ8</f>
        <v>101412</v>
      </c>
      <c r="BR7" s="65">
        <f t="shared" ref="BR7:BZ7" si="15">BR8</f>
        <v>77949</v>
      </c>
      <c r="BS7" s="65">
        <f t="shared" si="15"/>
        <v>110258</v>
      </c>
      <c r="BT7" s="65">
        <f t="shared" si="15"/>
        <v>69474</v>
      </c>
      <c r="BU7" s="65">
        <f t="shared" si="15"/>
        <v>17434</v>
      </c>
      <c r="BV7" s="65">
        <f t="shared" si="15"/>
        <v>20639</v>
      </c>
      <c r="BW7" s="65">
        <f t="shared" si="15"/>
        <v>17398</v>
      </c>
      <c r="BX7" s="65">
        <f t="shared" si="15"/>
        <v>17894</v>
      </c>
      <c r="BY7" s="65">
        <f t="shared" si="15"/>
        <v>5568</v>
      </c>
      <c r="BZ7" s="65">
        <f t="shared" si="15"/>
        <v>2220</v>
      </c>
      <c r="CA7" s="63"/>
      <c r="CB7" s="64" t="s">
        <v>113</v>
      </c>
      <c r="CC7" s="64" t="s">
        <v>113</v>
      </c>
      <c r="CD7" s="64" t="s">
        <v>113</v>
      </c>
      <c r="CE7" s="64" t="s">
        <v>113</v>
      </c>
      <c r="CF7" s="64" t="s">
        <v>113</v>
      </c>
      <c r="CG7" s="64" t="s">
        <v>113</v>
      </c>
      <c r="CH7" s="64" t="s">
        <v>113</v>
      </c>
      <c r="CI7" s="64" t="s">
        <v>113</v>
      </c>
      <c r="CJ7" s="64" t="s">
        <v>113</v>
      </c>
      <c r="CK7" s="64" t="s">
        <v>111</v>
      </c>
      <c r="CL7" s="61"/>
      <c r="CM7" s="63">
        <f>CM8</f>
        <v>83</v>
      </c>
      <c r="CN7" s="63">
        <f>CN8</f>
        <v>0</v>
      </c>
      <c r="CO7" s="64" t="s">
        <v>113</v>
      </c>
      <c r="CP7" s="64" t="s">
        <v>113</v>
      </c>
      <c r="CQ7" s="64" t="s">
        <v>113</v>
      </c>
      <c r="CR7" s="64" t="s">
        <v>113</v>
      </c>
      <c r="CS7" s="64" t="s">
        <v>113</v>
      </c>
      <c r="CT7" s="64" t="s">
        <v>113</v>
      </c>
      <c r="CU7" s="64" t="s">
        <v>113</v>
      </c>
      <c r="CV7" s="64" t="s">
        <v>113</v>
      </c>
      <c r="CW7" s="64" t="s">
        <v>113</v>
      </c>
      <c r="CX7" s="64" t="s">
        <v>111</v>
      </c>
      <c r="CY7" s="61"/>
      <c r="CZ7" s="64">
        <f>CZ8</f>
        <v>57.5</v>
      </c>
      <c r="DA7" s="64">
        <f t="shared" ref="DA7:DI7" si="16">DA8</f>
        <v>57.7</v>
      </c>
      <c r="DB7" s="64">
        <f t="shared" si="16"/>
        <v>52.7</v>
      </c>
      <c r="DC7" s="64">
        <f t="shared" si="16"/>
        <v>41.3</v>
      </c>
      <c r="DD7" s="64">
        <f t="shared" si="16"/>
        <v>66.400000000000006</v>
      </c>
      <c r="DE7" s="64">
        <f t="shared" si="16"/>
        <v>151.5</v>
      </c>
      <c r="DF7" s="64">
        <f t="shared" si="16"/>
        <v>137.6</v>
      </c>
      <c r="DG7" s="64">
        <f t="shared" si="16"/>
        <v>112.5</v>
      </c>
      <c r="DH7" s="64">
        <f t="shared" si="16"/>
        <v>119</v>
      </c>
      <c r="DI7" s="64">
        <f t="shared" si="16"/>
        <v>145.19999999999999</v>
      </c>
      <c r="DJ7" s="61"/>
      <c r="DK7" s="64">
        <f>DK8</f>
        <v>96.7</v>
      </c>
      <c r="DL7" s="64">
        <f t="shared" ref="DL7:DT7" si="17">DL8</f>
        <v>95.3</v>
      </c>
      <c r="DM7" s="64">
        <f t="shared" si="17"/>
        <v>97.1</v>
      </c>
      <c r="DN7" s="64">
        <f t="shared" si="17"/>
        <v>101.8</v>
      </c>
      <c r="DO7" s="64">
        <f t="shared" si="17"/>
        <v>73.8</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290009</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25</v>
      </c>
      <c r="S8" s="69" t="s">
        <v>124</v>
      </c>
      <c r="T8" s="69" t="s">
        <v>125</v>
      </c>
      <c r="U8" s="70">
        <v>16635</v>
      </c>
      <c r="V8" s="70">
        <v>275</v>
      </c>
      <c r="W8" s="70">
        <v>1000</v>
      </c>
      <c r="X8" s="69" t="s">
        <v>125</v>
      </c>
      <c r="Y8" s="71">
        <v>269.39999999999998</v>
      </c>
      <c r="Z8" s="71">
        <v>203.3</v>
      </c>
      <c r="AA8" s="71">
        <v>320.3</v>
      </c>
      <c r="AB8" s="71">
        <v>155.30000000000001</v>
      </c>
      <c r="AC8" s="71">
        <v>122.6</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67.900000000000006</v>
      </c>
      <c r="BG8" s="71">
        <v>53</v>
      </c>
      <c r="BH8" s="71">
        <v>73.099999999999994</v>
      </c>
      <c r="BI8" s="71">
        <v>67.3</v>
      </c>
      <c r="BJ8" s="71">
        <v>35</v>
      </c>
      <c r="BK8" s="71">
        <v>14.1</v>
      </c>
      <c r="BL8" s="71">
        <v>5.4</v>
      </c>
      <c r="BM8" s="71">
        <v>0.3</v>
      </c>
      <c r="BN8" s="71">
        <v>-8.8000000000000007</v>
      </c>
      <c r="BO8" s="71">
        <v>-26.1</v>
      </c>
      <c r="BP8" s="68">
        <v>-65.900000000000006</v>
      </c>
      <c r="BQ8" s="72">
        <v>101412</v>
      </c>
      <c r="BR8" s="72">
        <v>77949</v>
      </c>
      <c r="BS8" s="72">
        <v>110258</v>
      </c>
      <c r="BT8" s="73">
        <v>69474</v>
      </c>
      <c r="BU8" s="73">
        <v>17434</v>
      </c>
      <c r="BV8" s="72">
        <v>20639</v>
      </c>
      <c r="BW8" s="72">
        <v>17398</v>
      </c>
      <c r="BX8" s="72">
        <v>17894</v>
      </c>
      <c r="BY8" s="72">
        <v>5568</v>
      </c>
      <c r="BZ8" s="72">
        <v>2220</v>
      </c>
      <c r="CA8" s="70">
        <v>3932</v>
      </c>
      <c r="CB8" s="71" t="s">
        <v>118</v>
      </c>
      <c r="CC8" s="71" t="s">
        <v>118</v>
      </c>
      <c r="CD8" s="71" t="s">
        <v>118</v>
      </c>
      <c r="CE8" s="71" t="s">
        <v>118</v>
      </c>
      <c r="CF8" s="71" t="s">
        <v>118</v>
      </c>
      <c r="CG8" s="71" t="s">
        <v>118</v>
      </c>
      <c r="CH8" s="71" t="s">
        <v>118</v>
      </c>
      <c r="CI8" s="71" t="s">
        <v>118</v>
      </c>
      <c r="CJ8" s="71" t="s">
        <v>118</v>
      </c>
      <c r="CK8" s="71" t="s">
        <v>118</v>
      </c>
      <c r="CL8" s="68" t="s">
        <v>118</v>
      </c>
      <c r="CM8" s="70">
        <v>83</v>
      </c>
      <c r="CN8" s="70">
        <v>0</v>
      </c>
      <c r="CO8" s="71" t="s">
        <v>118</v>
      </c>
      <c r="CP8" s="71" t="s">
        <v>118</v>
      </c>
      <c r="CQ8" s="71" t="s">
        <v>118</v>
      </c>
      <c r="CR8" s="71" t="s">
        <v>118</v>
      </c>
      <c r="CS8" s="71" t="s">
        <v>118</v>
      </c>
      <c r="CT8" s="71" t="s">
        <v>118</v>
      </c>
      <c r="CU8" s="71" t="s">
        <v>118</v>
      </c>
      <c r="CV8" s="71" t="s">
        <v>118</v>
      </c>
      <c r="CW8" s="71" t="s">
        <v>118</v>
      </c>
      <c r="CX8" s="71" t="s">
        <v>118</v>
      </c>
      <c r="CY8" s="68" t="s">
        <v>118</v>
      </c>
      <c r="CZ8" s="71">
        <v>57.5</v>
      </c>
      <c r="DA8" s="71">
        <v>57.7</v>
      </c>
      <c r="DB8" s="71">
        <v>52.7</v>
      </c>
      <c r="DC8" s="71">
        <v>41.3</v>
      </c>
      <c r="DD8" s="71">
        <v>66.400000000000006</v>
      </c>
      <c r="DE8" s="71">
        <v>151.5</v>
      </c>
      <c r="DF8" s="71">
        <v>137.6</v>
      </c>
      <c r="DG8" s="71">
        <v>112.5</v>
      </c>
      <c r="DH8" s="71">
        <v>119</v>
      </c>
      <c r="DI8" s="71">
        <v>145.19999999999999</v>
      </c>
      <c r="DJ8" s="68">
        <v>183.4</v>
      </c>
      <c r="DK8" s="71">
        <v>96.7</v>
      </c>
      <c r="DL8" s="71">
        <v>95.3</v>
      </c>
      <c r="DM8" s="71">
        <v>97.1</v>
      </c>
      <c r="DN8" s="71">
        <v>101.8</v>
      </c>
      <c r="DO8" s="71">
        <v>73.8</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2022-01-28T00:31:36Z</cp:lastPrinted>
  <dcterms:created xsi:type="dcterms:W3CDTF">2021-12-17T06:05:59Z</dcterms:created>
  <dcterms:modified xsi:type="dcterms:W3CDTF">2022-01-28T01:59:21Z</dcterms:modified>
  <cp:category/>
</cp:coreProperties>
</file>