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福浦→尾藤\01 工業用水道事業\01 事業運営\R3年度\03 R3決算統計\公営企業に係る経営比較分析表（令和2年度決算）の分析等\"/>
    </mc:Choice>
  </mc:AlternateContent>
  <workbookProtection workbookAlgorithmName="SHA-512" workbookHashValue="sB07nsmCk3nOEUJu1L2N3L+99fCV44WFnVB2kXfW4EEpgcBsaFzpBikG7xukO/j6sePBc0ne9w2MX2iw7gJIpw==" workbookSaltValue="Zthbnulgst6ubRYXzipeFw=="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11" i="5" l="1"/>
  <c r="DP11" i="5"/>
  <c r="EC10" i="5"/>
  <c r="DS10" i="5"/>
  <c r="DI10" i="5"/>
  <c r="DE10" i="5"/>
  <c r="CK10" i="5"/>
  <c r="CA10" i="5"/>
  <c r="BQ10" i="5"/>
  <c r="BM10" i="5"/>
  <c r="AS10" i="5"/>
  <c r="AI10" i="5"/>
  <c r="Y10" i="5"/>
  <c r="U10" i="5"/>
  <c r="F10" i="5"/>
  <c r="CX10" i="5" s="1"/>
  <c r="E10" i="5"/>
  <c r="DH10" i="5" s="1"/>
  <c r="D10" i="5"/>
  <c r="DR10" i="5" s="1"/>
  <c r="C10" i="5"/>
  <c r="CU10" i="5" s="1"/>
  <c r="B10" i="5"/>
  <c r="CT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R6" i="5"/>
  <c r="DS11" i="5" s="1"/>
  <c r="DQ6" i="5"/>
  <c r="DR11" i="5" s="1"/>
  <c r="DP6" i="5"/>
  <c r="DQ11" i="5" s="1"/>
  <c r="DO6" i="5"/>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RH55" i="4" s="1"/>
  <c r="CV6" i="5"/>
  <c r="CW11" i="5" s="1"/>
  <c r="CU6" i="5"/>
  <c r="CV11" i="5" s="1"/>
  <c r="CT6" i="5"/>
  <c r="CU11" i="5" s="1"/>
  <c r="CS6" i="5"/>
  <c r="OF55" i="4" s="1"/>
  <c r="CR6" i="5"/>
  <c r="CQ6" i="5"/>
  <c r="CM12" i="5" s="1"/>
  <c r="CP6" i="5"/>
  <c r="CL12" i="5" s="1"/>
  <c r="CO6" i="5"/>
  <c r="CK12" i="5" s="1"/>
  <c r="CN6" i="5"/>
  <c r="CJ12" i="5" s="1"/>
  <c r="CM6" i="5"/>
  <c r="CI12" i="5" s="1"/>
  <c r="CL6" i="5"/>
  <c r="CM11" i="5" s="1"/>
  <c r="CK6" i="5"/>
  <c r="CL11" i="5" s="1"/>
  <c r="CJ6" i="5"/>
  <c r="CK11" i="5" s="1"/>
  <c r="CI6" i="5"/>
  <c r="CJ11" i="5" s="1"/>
  <c r="CH6" i="5"/>
  <c r="CI11" i="5" s="1"/>
  <c r="CG6" i="5"/>
  <c r="EH90" i="4" s="1"/>
  <c r="CF6" i="5"/>
  <c r="CB12" i="5" s="1"/>
  <c r="CE6" i="5"/>
  <c r="CA12" i="5" s="1"/>
  <c r="CD6" i="5"/>
  <c r="BZ12" i="5" s="1"/>
  <c r="CC6" i="5"/>
  <c r="BY12" i="5" s="1"/>
  <c r="CB6" i="5"/>
  <c r="BX12" i="5" s="1"/>
  <c r="CA6" i="5"/>
  <c r="CB11" i="5" s="1"/>
  <c r="BZ6" i="5"/>
  <c r="CA11" i="5" s="1"/>
  <c r="BY6" i="5"/>
  <c r="GF55" i="4"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RH32" i="4" s="1"/>
  <c r="BD6" i="5"/>
  <c r="BE11" i="5" s="1"/>
  <c r="BC6" i="5"/>
  <c r="BD11" i="5" s="1"/>
  <c r="BB6" i="5"/>
  <c r="BC11" i="5" s="1"/>
  <c r="BA6" i="5"/>
  <c r="OF32" i="4" s="1"/>
  <c r="AZ6" i="5"/>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GF32" i="4"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HK90" i="4"/>
  <c r="GJ90" i="4"/>
  <c r="FI90" i="4"/>
  <c r="DG90" i="4"/>
  <c r="CF90" i="4"/>
  <c r="BE90" i="4"/>
  <c r="C90" i="4"/>
  <c r="RA81" i="4"/>
  <c r="PZ81" i="4"/>
  <c r="OY81" i="4"/>
  <c r="NX81" i="4"/>
  <c r="MW81" i="4"/>
  <c r="KO81" i="4"/>
  <c r="JN81" i="4"/>
  <c r="IM81" i="4"/>
  <c r="HL81" i="4"/>
  <c r="GK81" i="4"/>
  <c r="DB81" i="4"/>
  <c r="CA81" i="4"/>
  <c r="AZ81" i="4"/>
  <c r="RA80" i="4"/>
  <c r="PZ80" i="4"/>
  <c r="OY80" i="4"/>
  <c r="NX80" i="4"/>
  <c r="MW80" i="4"/>
  <c r="KO80" i="4"/>
  <c r="JN80" i="4"/>
  <c r="HL80" i="4"/>
  <c r="GK80" i="4"/>
  <c r="EC80" i="4"/>
  <c r="DB80" i="4"/>
  <c r="CA80" i="4"/>
  <c r="AZ80" i="4"/>
  <c r="Y80" i="4"/>
  <c r="RA79" i="4"/>
  <c r="PZ79" i="4"/>
  <c r="OY79" i="4"/>
  <c r="NX79" i="4"/>
  <c r="MW79" i="4"/>
  <c r="KO79" i="4"/>
  <c r="JN79" i="4"/>
  <c r="IM79" i="4"/>
  <c r="HL79" i="4"/>
  <c r="GK79" i="4"/>
  <c r="EC79" i="4"/>
  <c r="DB79" i="4"/>
  <c r="CA79" i="4"/>
  <c r="AZ79" i="4"/>
  <c r="Y79" i="4"/>
  <c r="RH56" i="4"/>
  <c r="PT56" i="4"/>
  <c r="OZ56" i="4"/>
  <c r="OF56" i="4"/>
  <c r="MN56" i="4"/>
  <c r="LT56" i="4"/>
  <c r="KZ56" i="4"/>
  <c r="KF56" i="4"/>
  <c r="JL56" i="4"/>
  <c r="HT56" i="4"/>
  <c r="GZ56" i="4"/>
  <c r="GF56" i="4"/>
  <c r="ER56" i="4"/>
  <c r="CZ56" i="4"/>
  <c r="CF56" i="4"/>
  <c r="BL56" i="4"/>
  <c r="AR56" i="4"/>
  <c r="X56" i="4"/>
  <c r="QN55" i="4"/>
  <c r="PT55" i="4"/>
  <c r="OZ55" i="4"/>
  <c r="MN55" i="4"/>
  <c r="KZ55" i="4"/>
  <c r="KF55" i="4"/>
  <c r="JL55" i="4"/>
  <c r="HT55" i="4"/>
  <c r="GZ55" i="4"/>
  <c r="FL55" i="4"/>
  <c r="ER55" i="4"/>
  <c r="CZ55" i="4"/>
  <c r="CF55" i="4"/>
  <c r="BL55" i="4"/>
  <c r="X55" i="4"/>
  <c r="RH54" i="4"/>
  <c r="QN54" i="4"/>
  <c r="PT54" i="4"/>
  <c r="OZ54" i="4"/>
  <c r="OF54" i="4"/>
  <c r="MN54" i="4"/>
  <c r="LT54" i="4"/>
  <c r="KZ54" i="4"/>
  <c r="KF54" i="4"/>
  <c r="JL54" i="4"/>
  <c r="HT54" i="4"/>
  <c r="GZ54" i="4"/>
  <c r="GF54" i="4"/>
  <c r="FL54" i="4"/>
  <c r="ER54" i="4"/>
  <c r="CZ54" i="4"/>
  <c r="CF54" i="4"/>
  <c r="BL54" i="4"/>
  <c r="AR54" i="4"/>
  <c r="X54" i="4"/>
  <c r="RH33" i="4"/>
  <c r="PT33" i="4"/>
  <c r="OZ33" i="4"/>
  <c r="OF33" i="4"/>
  <c r="MN33" i="4"/>
  <c r="LT33" i="4"/>
  <c r="KZ33" i="4"/>
  <c r="KF33" i="4"/>
  <c r="JL33" i="4"/>
  <c r="HT33" i="4"/>
  <c r="GZ33" i="4"/>
  <c r="GF33" i="4"/>
  <c r="ER33" i="4"/>
  <c r="CZ33" i="4"/>
  <c r="CF33" i="4"/>
  <c r="BL33" i="4"/>
  <c r="AR33" i="4"/>
  <c r="X33" i="4"/>
  <c r="QN32" i="4"/>
  <c r="PT32" i="4"/>
  <c r="OZ32" i="4"/>
  <c r="MN32" i="4"/>
  <c r="KZ32" i="4"/>
  <c r="KF32" i="4"/>
  <c r="JL32" i="4"/>
  <c r="HT32" i="4"/>
  <c r="GZ32" i="4"/>
  <c r="FL32" i="4"/>
  <c r="ER32" i="4"/>
  <c r="CZ32" i="4"/>
  <c r="CF32" i="4"/>
  <c r="BL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AR32" i="4" l="1"/>
  <c r="LT32" i="4"/>
  <c r="AR55" i="4"/>
  <c r="LT55" i="4"/>
  <c r="V10" i="5"/>
  <c r="AF10" i="5"/>
  <c r="AJ10" i="5"/>
  <c r="AT10" i="5"/>
  <c r="BD10" i="5"/>
  <c r="BN10" i="5"/>
  <c r="BX10" i="5"/>
  <c r="CB10" i="5"/>
  <c r="CL10" i="5"/>
  <c r="CV10" i="5"/>
  <c r="DF10" i="5"/>
  <c r="DP10" i="5"/>
  <c r="DT10" i="5"/>
  <c r="ED10" i="5"/>
  <c r="FL33" i="4"/>
  <c r="QN33" i="4"/>
  <c r="FL56" i="4"/>
  <c r="QN56" i="4"/>
  <c r="IM80" i="4"/>
  <c r="Y81" i="4"/>
  <c r="EC81" i="4"/>
  <c r="W10" i="5"/>
  <c r="AG10" i="5"/>
  <c r="AQ10" i="5"/>
  <c r="AU10" i="5"/>
  <c r="BE10" i="5"/>
  <c r="BO10" i="5"/>
  <c r="BY10" i="5"/>
  <c r="CI10" i="5"/>
  <c r="CM10" i="5"/>
  <c r="CW10" i="5"/>
  <c r="DG10" i="5"/>
  <c r="DQ10" i="5"/>
  <c r="EA10" i="5"/>
  <c r="EE10" i="5"/>
  <c r="AH11" i="5"/>
  <c r="BB11" i="5"/>
  <c r="BF11" i="5"/>
  <c r="BZ11" i="5"/>
  <c r="CT11" i="5"/>
  <c r="CX11" i="5"/>
  <c r="X10" i="5"/>
  <c r="AH10" i="5"/>
  <c r="AR10" i="5"/>
  <c r="BB10" i="5"/>
  <c r="BF10" i="5"/>
  <c r="BP10" i="5"/>
  <c r="BZ10" i="5"/>
  <c r="CJ10" i="5"/>
  <c r="EB10" i="5"/>
  <c r="BC10" i="5"/>
</calcChain>
</file>

<file path=xl/sharedStrings.xml><?xml version="1.0" encoding="utf-8"?>
<sst xmlns="http://schemas.openxmlformats.org/spreadsheetml/2006/main" count="262" uniqueCount="108">
  <si>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</si>
  <si>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</si>
  <si>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</si>
  <si>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</si>
  <si>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</si>
  <si>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</si>
  <si>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</si>
  <si>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</si>
  <si>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</si>
  <si>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</si>
  <si>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</si>
  <si>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</si>
  <si>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</si>
  <si>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</si>
  <si>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</si>
  <si>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</si>
  <si>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</si>
  <si>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</si>
  <si>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</si>
  <si>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</si>
  <si>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</si>
  <si>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</si>
  <si>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</si>
  <si>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</si>
  <si>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</si>
  <si>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</si>
  <si>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</si>
  <si>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</si>
  <si>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</si>
  <si>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</si>
  <si>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</si>
  <si>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</si>
  <si>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</si>
  <si>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</si>
  <si>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</si>
  <si>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</si>
  <si>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</si>
  <si>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</si>
  <si>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</si>
  <si>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</si>
  <si>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</si>
  <si>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</si>
  <si>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</si>
  <si>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</si>
  <si>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</si>
  <si>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</si>
  <si>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</si>
  <si>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</si>
  <si>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</si>
  <si>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</si>
  <si>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</si>
  <si>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</si>
  <si>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</si>
  <si>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</si>
  <si>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</si>
  <si>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</si>
  <si>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</si>
  <si>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</si>
  <si>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</si>
  <si>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</si>
  <si>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</si>
  <si>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</si>
  <si>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</si>
  <si>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</si>
  <si>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</si>
  <si>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</si>
  <si>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</si>
  <si>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</si>
  <si>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</si>
  <si>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</si>
  <si>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</si>
  <si>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</si>
  <si>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</si>
  <si>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</si>
  <si>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</si>
  <si>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</si>
  <si>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</si>
  <si>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</si>
  <si>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</si>
  <si>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</si>
  <si>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</si>
  <si>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</si>
  <si>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</si>
  <si>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</si>
  <si>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</si>
  <si>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</si>
  <si>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</si>
  <si>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</si>
  <si>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</si>
  <si>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300004</t>
  </si>
  <si>
    <t>46</t>
  </si>
  <si>
    <t>02</t>
  </si>
  <si>
    <t>0</t>
  </si>
  <si>
    <t>000</t>
  </si>
  <si>
    <t>和歌山県</t>
  </si>
  <si>
    <t>法適用</t>
  </si>
  <si>
    <t>工業用水道事業</t>
  </si>
  <si>
    <t>大規模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</si>
  <si>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</si>
  <si>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</si>
  <si>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</si>
  <si>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</si>
  <si>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</si>
  <si>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</si>
  <si>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</si>
  <si>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現在、経営は安定しているが、今後も健全な経営を続けるため、施設の更新・強靱化・長寿命化の大規模投資を計画的に実施すると共に資産維持費の導入も含めた料金改定を検討していく。
　また、効率的な施設運用となるよう新規ユーザの獲得に向けた取り組みを行っていく。</t>
    <rPh sb="1" eb="3">
      <t>ゲンザイ</t>
    </rPh>
    <rPh sb="4" eb="6">
      <t>ケイエイ</t>
    </rPh>
    <rPh sb="7" eb="9">
      <t>アンテイ</t>
    </rPh>
    <rPh sb="15" eb="17">
      <t>コンゴ</t>
    </rPh>
    <rPh sb="18" eb="20">
      <t>ケンゼン</t>
    </rPh>
    <rPh sb="24" eb="25">
      <t>ツヅ</t>
    </rPh>
    <rPh sb="30" eb="32">
      <t>シセツ</t>
    </rPh>
    <rPh sb="33" eb="35">
      <t>コウシン</t>
    </rPh>
    <rPh sb="36" eb="39">
      <t>キョウジンカ</t>
    </rPh>
    <rPh sb="40" eb="43">
      <t>チョウジュミョウ</t>
    </rPh>
    <rPh sb="43" eb="44">
      <t>バ</t>
    </rPh>
    <rPh sb="45" eb="48">
      <t>ダイキボ</t>
    </rPh>
    <rPh sb="48" eb="50">
      <t>トウシ</t>
    </rPh>
    <rPh sb="60" eb="61">
      <t>トモ</t>
    </rPh>
    <rPh sb="62" eb="64">
      <t>シサン</t>
    </rPh>
    <rPh sb="64" eb="66">
      <t>イジ</t>
    </rPh>
    <rPh sb="66" eb="67">
      <t>ヒ</t>
    </rPh>
    <rPh sb="68" eb="70">
      <t>ドウニュウ</t>
    </rPh>
    <rPh sb="71" eb="72">
      <t>フク</t>
    </rPh>
    <rPh sb="79" eb="81">
      <t>ケントウ</t>
    </rPh>
    <rPh sb="97" eb="99">
      <t>ウンヨウ</t>
    </rPh>
    <rPh sb="110" eb="112">
      <t>カクトク</t>
    </rPh>
    <rPh sb="113" eb="114">
      <t>ム</t>
    </rPh>
    <rPh sb="116" eb="117">
      <t>ト</t>
    </rPh>
    <rPh sb="118" eb="119">
      <t>ク</t>
    </rPh>
    <rPh sb="121" eb="122">
      <t>オコナ</t>
    </rPh>
    <phoneticPr fontId="5"/>
  </si>
  <si>
    <r>
      <t>　累積欠損金及び企業債残高がないこと、流動比率が全国平均より高いこと、経常収支比率が100％を超えていることなどから、経営の健全性が保たれている。なお、流動比率の数値に変動がみられるが、これは、年度末の工事費の支払いが当年度になるか翌年度になるかの違いによるものである。また、</t>
    </r>
    <r>
      <rPr>
        <sz val="11"/>
        <rFont val="ＭＳ ゴシック"/>
        <family val="3"/>
        <charset val="128"/>
      </rPr>
      <t>平成29年度から令和元年度までの経常収支比率が僅かに全国平均を下回っているが、これは、施設の老朽化対策工事及び耐震化対策工事による固定資産除却費増によるものである。</t>
    </r>
    <r>
      <rPr>
        <sz val="11"/>
        <color theme="1"/>
        <rFont val="ＭＳ ゴシック"/>
        <family val="3"/>
        <charset val="128"/>
      </rPr>
      <t xml:space="preserve">
　一方で、料金回収率が全国平均を下回っていることから、料金改定を検討し経営改善を図る必要がある。また、契約率及び施設利用率についても全国平均を下回っていることから、新規ユーザを開拓し、施設運用の効率化と契約率の向上を図る必要がある。</t>
    </r>
    <rPh sb="59" eb="61">
      <t>ケイエイ</t>
    </rPh>
    <rPh sb="66" eb="67">
      <t>タモ</t>
    </rPh>
    <rPh sb="84" eb="86">
      <t>ヘンドウ</t>
    </rPh>
    <rPh sb="109" eb="112">
      <t>トウネンド</t>
    </rPh>
    <rPh sb="116" eb="119">
      <t>ヨクネンド</t>
    </rPh>
    <rPh sb="124" eb="125">
      <t>チガ</t>
    </rPh>
    <rPh sb="142" eb="144">
      <t>ネンド</t>
    </rPh>
    <rPh sb="146" eb="148">
      <t>レイワ</t>
    </rPh>
    <rPh sb="148" eb="149">
      <t>ガン</t>
    </rPh>
    <rPh sb="161" eb="162">
      <t>ワズ</t>
    </rPh>
    <rPh sb="164" eb="166">
      <t>ゼンコク</t>
    </rPh>
    <rPh sb="166" eb="168">
      <t>ヘイキン</t>
    </rPh>
    <rPh sb="169" eb="171">
      <t>シタマワ</t>
    </rPh>
    <rPh sb="222" eb="224">
      <t>イッポウ</t>
    </rPh>
    <rPh sb="226" eb="228">
      <t>リョウキン</t>
    </rPh>
    <rPh sb="228" eb="231">
      <t>カイシュウリツ</t>
    </rPh>
    <rPh sb="232" eb="234">
      <t>ゼンコク</t>
    </rPh>
    <rPh sb="234" eb="236">
      <t>ヘイキン</t>
    </rPh>
    <rPh sb="237" eb="239">
      <t>シタマワ</t>
    </rPh>
    <rPh sb="248" eb="250">
      <t>リョウキン</t>
    </rPh>
    <rPh sb="250" eb="252">
      <t>カイテイ</t>
    </rPh>
    <rPh sb="253" eb="255">
      <t>ケントウ</t>
    </rPh>
    <rPh sb="256" eb="258">
      <t>ケイエイ</t>
    </rPh>
    <rPh sb="258" eb="260">
      <t>カイゼン</t>
    </rPh>
    <rPh sb="261" eb="262">
      <t>ハカ</t>
    </rPh>
    <rPh sb="263" eb="265">
      <t>ヒツヨウ</t>
    </rPh>
    <rPh sb="309" eb="311">
      <t>カイタク</t>
    </rPh>
    <rPh sb="313" eb="315">
      <t>シセツ</t>
    </rPh>
    <rPh sb="315" eb="317">
      <t>ウンヨウ</t>
    </rPh>
    <rPh sb="318" eb="321">
      <t>コウリツカ</t>
    </rPh>
    <rPh sb="322" eb="325">
      <t>ケイヤクリツ</t>
    </rPh>
    <rPh sb="326" eb="328">
      <t>コウジョウ</t>
    </rPh>
    <rPh sb="329" eb="330">
      <t>ハカ</t>
    </rPh>
    <rPh sb="331" eb="333">
      <t>ヒツヨウ</t>
    </rPh>
    <phoneticPr fontId="5"/>
  </si>
  <si>
    <t>　有形固定資産減価償却比率が高く、管路経年劣化率も高いことから、施設の老朽化が進んでいるため、各事業における施設の重要度、経過年数、健全性に財源の確保などを勘案し、計画的に施設の更新・強靱化・長寿命化を実施する必要がある。
　なお、令和2年度の管路更新率の数値は、平成29年度から実施していた施設更新工事が完了したことに伴うものである。</t>
    <rPh sb="14" eb="15">
      <t>タカ</t>
    </rPh>
    <rPh sb="25" eb="26">
      <t>タカ</t>
    </rPh>
    <rPh sb="32" eb="34">
      <t>シセツ</t>
    </rPh>
    <rPh sb="54" eb="56">
      <t>シセツ</t>
    </rPh>
    <rPh sb="70" eb="72">
      <t>ザイゲン</t>
    </rPh>
    <rPh sb="73" eb="75">
      <t>カクホ</t>
    </rPh>
    <rPh sb="78" eb="80">
      <t>カンアン</t>
    </rPh>
    <rPh sb="82" eb="85">
      <t>ケイカクテキ</t>
    </rPh>
    <rPh sb="86" eb="88">
      <t>シセツ</t>
    </rPh>
    <rPh sb="89" eb="91">
      <t>コウシン</t>
    </rPh>
    <rPh sb="92" eb="94">
      <t>キョウジン</t>
    </rPh>
    <rPh sb="94" eb="95">
      <t>バ</t>
    </rPh>
    <rPh sb="96" eb="99">
      <t>チョウジュミョウ</t>
    </rPh>
    <rPh sb="99" eb="100">
      <t>バ</t>
    </rPh>
    <rPh sb="116" eb="118">
      <t>レイワ</t>
    </rPh>
    <rPh sb="119" eb="121">
      <t>ネンド</t>
    </rPh>
    <rPh sb="122" eb="124">
      <t>カンロ</t>
    </rPh>
    <rPh sb="124" eb="126">
      <t>コウシン</t>
    </rPh>
    <rPh sb="126" eb="127">
      <t>リツ</t>
    </rPh>
    <rPh sb="128" eb="130">
      <t>スウチ</t>
    </rPh>
    <rPh sb="140" eb="142">
      <t>ジッシ</t>
    </rPh>
    <rPh sb="148" eb="150">
      <t>コウシン</t>
    </rPh>
    <rPh sb="153" eb="155">
      <t>カンリョウ</t>
    </rPh>
    <rPh sb="160" eb="161">
      <t>トモナ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</si>
</sst>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67.209999999999994</c:v>
                </c:pt>
                <c:pt idx="1">
                  <c:v>63.78</c:v>
                </c:pt>
                <c:pt idx="2">
                  <c:v>62.91</c:v>
                </c:pt>
                <c:pt idx="3">
                  <c:v>63.62</c:v>
                </c:pt>
                <c:pt idx="4">
                  <c:v>62.71</c:v>
                </c:pt>
              </c:numCache>
            </c:numRef>
          </c:val>
          <c:extLst>
            <c:ext xmlns:c16="http://schemas.microsoft.com/office/drawing/2014/chart" uri="{C3380CC4-5D6E-409C-BE32-E72D297353CC}">
              <c16:uniqueId val="{00000000-FC6A-4643-AE48-FE1C853312E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57.93</c:v>
                </c:pt>
                <c:pt idx="1">
                  <c:v>58.88</c:v>
                </c:pt>
                <c:pt idx="2">
                  <c:v>59.48</c:v>
                </c:pt>
                <c:pt idx="3">
                  <c:v>60.09</c:v>
                </c:pt>
                <c:pt idx="4">
                  <c:v>60.35</c:v>
                </c:pt>
              </c:numCache>
            </c:numRef>
          </c:val>
          <c:smooth val="0"/>
          <c:extLst>
            <c:ext xmlns:c16="http://schemas.microsoft.com/office/drawing/2014/chart" uri="{C3380CC4-5D6E-409C-BE32-E72D297353CC}">
              <c16:uniqueId val="{00000001-FC6A-4643-AE48-FE1C853312E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73.98</c:v>
                </c:pt>
                <c:pt idx="1">
                  <c:v>73.98</c:v>
                </c:pt>
                <c:pt idx="2">
                  <c:v>70.22</c:v>
                </c:pt>
                <c:pt idx="3">
                  <c:v>70.22</c:v>
                </c:pt>
                <c:pt idx="4">
                  <c:v>68</c:v>
                </c:pt>
              </c:numCache>
            </c:numRef>
          </c:val>
          <c:extLst>
            <c:ext xmlns:c16="http://schemas.microsoft.com/office/drawing/2014/chart" uri="{C3380CC4-5D6E-409C-BE32-E72D297353CC}">
              <c16:uniqueId val="{00000000-F8BC-47DE-BDF4-8D2797EE540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41.79</c:v>
                </c:pt>
                <c:pt idx="1">
                  <c:v>43.44</c:v>
                </c:pt>
                <c:pt idx="2">
                  <c:v>48.09</c:v>
                </c:pt>
                <c:pt idx="3">
                  <c:v>50.93</c:v>
                </c:pt>
                <c:pt idx="4">
                  <c:v>52.07</c:v>
                </c:pt>
              </c:numCache>
            </c:numRef>
          </c:val>
          <c:smooth val="0"/>
          <c:extLst>
            <c:ext xmlns:c16="http://schemas.microsoft.com/office/drawing/2014/chart" uri="{C3380CC4-5D6E-409C-BE32-E72D297353CC}">
              <c16:uniqueId val="{00000001-F8BC-47DE-BDF4-8D2797EE540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c:v>
                </c:pt>
                <c:pt idx="1">
                  <c:v>0</c:v>
                </c:pt>
                <c:pt idx="2">
                  <c:v>0</c:v>
                </c:pt>
                <c:pt idx="3">
                  <c:v>0</c:v>
                </c:pt>
                <c:pt idx="4">
                  <c:v>7.59</c:v>
                </c:pt>
              </c:numCache>
            </c:numRef>
          </c:val>
          <c:extLst>
            <c:ext xmlns:c16="http://schemas.microsoft.com/office/drawing/2014/chart" uri="{C3380CC4-5D6E-409C-BE32-E72D297353CC}">
              <c16:uniqueId val="{00000000-5E70-407C-8670-26E6ECD88CD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0.32</c:v>
                </c:pt>
                <c:pt idx="1">
                  <c:v>0.21</c:v>
                </c:pt>
                <c:pt idx="2">
                  <c:v>0.13</c:v>
                </c:pt>
                <c:pt idx="3">
                  <c:v>0.22</c:v>
                </c:pt>
                <c:pt idx="4">
                  <c:v>0.5</c:v>
                </c:pt>
              </c:numCache>
            </c:numRef>
          </c:val>
          <c:smooth val="0"/>
          <c:extLst>
            <c:ext xmlns:c16="http://schemas.microsoft.com/office/drawing/2014/chart" uri="{C3380CC4-5D6E-409C-BE32-E72D297353CC}">
              <c16:uniqueId val="{00000001-5E70-407C-8670-26E6ECD88CD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2310.0300000000002</c:v>
                </c:pt>
                <c:pt idx="1">
                  <c:v>1584.77</c:v>
                </c:pt>
                <c:pt idx="2">
                  <c:v>889.62</c:v>
                </c:pt>
                <c:pt idx="3">
                  <c:v>3811.55</c:v>
                </c:pt>
                <c:pt idx="4">
                  <c:v>5930.47</c:v>
                </c:pt>
              </c:numCache>
            </c:numRef>
          </c:val>
          <c:extLst>
            <c:ext xmlns:c16="http://schemas.microsoft.com/office/drawing/2014/chart" uri="{C3380CC4-5D6E-409C-BE32-E72D297353CC}">
              <c16:uniqueId val="{00000000-40B6-48AF-88F3-B55C0E223E7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345.05</c:v>
                </c:pt>
                <c:pt idx="1">
                  <c:v>379.14</c:v>
                </c:pt>
                <c:pt idx="2">
                  <c:v>394.58</c:v>
                </c:pt>
                <c:pt idx="3">
                  <c:v>368.36</c:v>
                </c:pt>
                <c:pt idx="4">
                  <c:v>380.84</c:v>
                </c:pt>
              </c:numCache>
            </c:numRef>
          </c:val>
          <c:smooth val="0"/>
          <c:extLst>
            <c:ext xmlns:c16="http://schemas.microsoft.com/office/drawing/2014/chart" uri="{C3380CC4-5D6E-409C-BE32-E72D297353CC}">
              <c16:uniqueId val="{00000001-40B6-48AF-88F3-B55C0E223E7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57-493C-92E6-3BBBB85F1A3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255.89</c:v>
                </c:pt>
                <c:pt idx="1">
                  <c:v>242.57</c:v>
                </c:pt>
                <c:pt idx="2">
                  <c:v>235.79</c:v>
                </c:pt>
                <c:pt idx="3">
                  <c:v>227.51</c:v>
                </c:pt>
                <c:pt idx="4">
                  <c:v>225.72</c:v>
                </c:pt>
              </c:numCache>
            </c:numRef>
          </c:val>
          <c:smooth val="0"/>
          <c:extLst>
            <c:ext xmlns:c16="http://schemas.microsoft.com/office/drawing/2014/chart" uri="{C3380CC4-5D6E-409C-BE32-E72D297353CC}">
              <c16:uniqueId val="{00000001-3657-493C-92E6-3BBBB85F1A3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134.51</c:v>
                </c:pt>
                <c:pt idx="1">
                  <c:v>103.41</c:v>
                </c:pt>
                <c:pt idx="2">
                  <c:v>100.41</c:v>
                </c:pt>
                <c:pt idx="3">
                  <c:v>95</c:v>
                </c:pt>
                <c:pt idx="4">
                  <c:v>103.46</c:v>
                </c:pt>
              </c:numCache>
            </c:numRef>
          </c:val>
          <c:extLst>
            <c:ext xmlns:c16="http://schemas.microsoft.com/office/drawing/2014/chart" uri="{C3380CC4-5D6E-409C-BE32-E72D297353CC}">
              <c16:uniqueId val="{00000000-92AF-4A98-8562-D09FAA2EA4B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118.99</c:v>
                </c:pt>
                <c:pt idx="1">
                  <c:v>119.17</c:v>
                </c:pt>
                <c:pt idx="2">
                  <c:v>117.72</c:v>
                </c:pt>
                <c:pt idx="3">
                  <c:v>117.69</c:v>
                </c:pt>
                <c:pt idx="4">
                  <c:v>116.75</c:v>
                </c:pt>
              </c:numCache>
            </c:numRef>
          </c:val>
          <c:smooth val="0"/>
          <c:extLst>
            <c:ext xmlns:c16="http://schemas.microsoft.com/office/drawing/2014/chart" uri="{C3380CC4-5D6E-409C-BE32-E72D297353CC}">
              <c16:uniqueId val="{00000001-92AF-4A98-8562-D09FAA2EA4B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7.65</c:v>
                </c:pt>
                <c:pt idx="1">
                  <c:v>9.77</c:v>
                </c:pt>
                <c:pt idx="2">
                  <c:v>10.07</c:v>
                </c:pt>
                <c:pt idx="3">
                  <c:v>10.64</c:v>
                </c:pt>
                <c:pt idx="4">
                  <c:v>9.73</c:v>
                </c:pt>
              </c:numCache>
            </c:numRef>
          </c:val>
          <c:extLst>
            <c:ext xmlns:c16="http://schemas.microsoft.com/office/drawing/2014/chart" uri="{C3380CC4-5D6E-409C-BE32-E72D297353CC}">
              <c16:uniqueId val="{00000000-AB1C-41CC-A109-40E5A22552A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16.850000000000001</c:v>
                </c:pt>
                <c:pt idx="1">
                  <c:v>16.8</c:v>
                </c:pt>
                <c:pt idx="2">
                  <c:v>17.03</c:v>
                </c:pt>
                <c:pt idx="3">
                  <c:v>17.07</c:v>
                </c:pt>
                <c:pt idx="4">
                  <c:v>17.22</c:v>
                </c:pt>
              </c:numCache>
            </c:numRef>
          </c:val>
          <c:smooth val="0"/>
          <c:extLst>
            <c:ext xmlns:c16="http://schemas.microsoft.com/office/drawing/2014/chart" uri="{C3380CC4-5D6E-409C-BE32-E72D297353CC}">
              <c16:uniqueId val="{00000001-AB1C-41CC-A109-40E5A22552A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51.14</c:v>
                </c:pt>
                <c:pt idx="1">
                  <c:v>51</c:v>
                </c:pt>
                <c:pt idx="2">
                  <c:v>53.72</c:v>
                </c:pt>
                <c:pt idx="3">
                  <c:v>52.13</c:v>
                </c:pt>
                <c:pt idx="4">
                  <c:v>49.73</c:v>
                </c:pt>
              </c:numCache>
            </c:numRef>
          </c:val>
          <c:extLst>
            <c:ext xmlns:c16="http://schemas.microsoft.com/office/drawing/2014/chart" uri="{C3380CC4-5D6E-409C-BE32-E72D297353CC}">
              <c16:uniqueId val="{00000000-18AC-4CB3-A2E7-09D6F3711C3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57.55</c:v>
                </c:pt>
                <c:pt idx="1">
                  <c:v>57.69</c:v>
                </c:pt>
                <c:pt idx="2">
                  <c:v>58.56</c:v>
                </c:pt>
                <c:pt idx="3">
                  <c:v>57.96</c:v>
                </c:pt>
                <c:pt idx="4">
                  <c:v>56</c:v>
                </c:pt>
              </c:numCache>
            </c:numRef>
          </c:val>
          <c:smooth val="0"/>
          <c:extLst>
            <c:ext xmlns:c16="http://schemas.microsoft.com/office/drawing/2014/chart" uri="{C3380CC4-5D6E-409C-BE32-E72D297353CC}">
              <c16:uniqueId val="{00000001-18AC-4CB3-A2E7-09D6F3711C3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61.81</c:v>
                </c:pt>
                <c:pt idx="1">
                  <c:v>70.150000000000006</c:v>
                </c:pt>
                <c:pt idx="2">
                  <c:v>69.91</c:v>
                </c:pt>
                <c:pt idx="3">
                  <c:v>68.38</c:v>
                </c:pt>
                <c:pt idx="4">
                  <c:v>67.89</c:v>
                </c:pt>
              </c:numCache>
            </c:numRef>
          </c:val>
          <c:extLst>
            <c:ext xmlns:c16="http://schemas.microsoft.com/office/drawing/2014/chart" uri="{C3380CC4-5D6E-409C-BE32-E72D297353CC}">
              <c16:uniqueId val="{00000000-98D8-46A5-8807-85491937472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79.42</c:v>
                </c:pt>
                <c:pt idx="1">
                  <c:v>79.2</c:v>
                </c:pt>
                <c:pt idx="2">
                  <c:v>80.5</c:v>
                </c:pt>
                <c:pt idx="3">
                  <c:v>80.540000000000006</c:v>
                </c:pt>
                <c:pt idx="4">
                  <c:v>80.08</c:v>
                </c:pt>
              </c:numCache>
            </c:numRef>
          </c:val>
          <c:smooth val="0"/>
          <c:extLst>
            <c:ext xmlns:c16="http://schemas.microsoft.com/office/drawing/2014/chart" uri="{C3380CC4-5D6E-409C-BE32-E72D297353CC}">
              <c16:uniqueId val="{00000001-98D8-46A5-8807-85491937472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E2B-4BE4-8C1E-A6587A6A97A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22.44</c:v>
                </c:pt>
                <c:pt idx="1">
                  <c:v>18.82</c:v>
                </c:pt>
                <c:pt idx="2">
                  <c:v>17.88</c:v>
                </c:pt>
                <c:pt idx="3">
                  <c:v>16.670000000000002</c:v>
                </c:pt>
                <c:pt idx="4">
                  <c:v>9.4700000000000006</c:v>
                </c:pt>
              </c:numCache>
            </c:numRef>
          </c:val>
          <c:smooth val="0"/>
          <c:extLst>
            <c:ext xmlns:c16="http://schemas.microsoft.com/office/drawing/2014/chart" uri="{C3380CC4-5D6E-409C-BE32-E72D297353CC}">
              <c16:uniqueId val="{00000001-AE2B-4BE4-8C1E-A6587A6A97A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140.9</c:v>
                </c:pt>
                <c:pt idx="1">
                  <c:v>117.12</c:v>
                </c:pt>
                <c:pt idx="2">
                  <c:v>115.23</c:v>
                </c:pt>
                <c:pt idx="3">
                  <c:v>112.15</c:v>
                </c:pt>
                <c:pt idx="4">
                  <c:v>126.23</c:v>
                </c:pt>
              </c:numCache>
            </c:numRef>
          </c:val>
          <c:extLst>
            <c:ext xmlns:c16="http://schemas.microsoft.com/office/drawing/2014/chart" uri="{C3380CC4-5D6E-409C-BE32-E72D297353CC}">
              <c16:uniqueId val="{00000000-23DF-4895-811D-BC80E1143ED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121.58</c:v>
                </c:pt>
                <c:pt idx="1">
                  <c:v>121.19</c:v>
                </c:pt>
                <c:pt idx="2">
                  <c:v>120.32</c:v>
                </c:pt>
                <c:pt idx="3">
                  <c:v>119.89</c:v>
                </c:pt>
                <c:pt idx="4">
                  <c:v>119.93</c:v>
                </c:pt>
              </c:numCache>
            </c:numRef>
          </c:val>
          <c:smooth val="0"/>
          <c:extLst>
            <c:ext xmlns:c16="http://schemas.microsoft.com/office/drawing/2014/chart" uri="{C3380CC4-5D6E-409C-BE32-E72D297353CC}">
              <c16:uniqueId val="{00000001-23DF-4895-811D-BC80E1143ED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KF48" zoomScaleNormal="100" workbookViewId="0">
      <selection activeCell="SM66" sqref="SM66:TA67"/>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和歌山県</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227860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大規模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3</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113320</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97.4</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35</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154700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非設置</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106</v>
      </c>
      <c r="SN16" s="111"/>
      <c r="SO16" s="111"/>
      <c r="SP16" s="111"/>
      <c r="SQ16" s="111"/>
      <c r="SR16" s="111"/>
      <c r="SS16" s="111"/>
      <c r="ST16" s="111"/>
      <c r="SU16" s="111"/>
      <c r="SV16" s="111"/>
      <c r="SW16" s="111"/>
      <c r="SX16" s="111"/>
      <c r="SY16" s="111"/>
      <c r="SZ16" s="111"/>
      <c r="TA16" s="112"/>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140.9</v>
      </c>
      <c r="Y32" s="129"/>
      <c r="Z32" s="129"/>
      <c r="AA32" s="129"/>
      <c r="AB32" s="129"/>
      <c r="AC32" s="129"/>
      <c r="AD32" s="129"/>
      <c r="AE32" s="129"/>
      <c r="AF32" s="129"/>
      <c r="AG32" s="129"/>
      <c r="AH32" s="129"/>
      <c r="AI32" s="129"/>
      <c r="AJ32" s="129"/>
      <c r="AK32" s="129"/>
      <c r="AL32" s="129"/>
      <c r="AM32" s="129"/>
      <c r="AN32" s="129"/>
      <c r="AO32" s="129"/>
      <c r="AP32" s="129"/>
      <c r="AQ32" s="130"/>
      <c r="AR32" s="128">
        <f>データ!U6</f>
        <v>117.12</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115.23</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112.15</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126.23</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2310.0300000000002</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1584.77</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889.62</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3811.55</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5930.47</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0</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0</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0</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0</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0</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121.58</v>
      </c>
      <c r="Y33" s="129"/>
      <c r="Z33" s="129"/>
      <c r="AA33" s="129"/>
      <c r="AB33" s="129"/>
      <c r="AC33" s="129"/>
      <c r="AD33" s="129"/>
      <c r="AE33" s="129"/>
      <c r="AF33" s="129"/>
      <c r="AG33" s="129"/>
      <c r="AH33" s="129"/>
      <c r="AI33" s="129"/>
      <c r="AJ33" s="129"/>
      <c r="AK33" s="129"/>
      <c r="AL33" s="129"/>
      <c r="AM33" s="129"/>
      <c r="AN33" s="129"/>
      <c r="AO33" s="129"/>
      <c r="AP33" s="129"/>
      <c r="AQ33" s="130"/>
      <c r="AR33" s="128">
        <f>データ!Z6</f>
        <v>121.19</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120.32</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119.89</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119.93</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22.44</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18.82</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17.88</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16.670000000000002</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9.4700000000000006</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345.05</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379.14</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394.58</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368.36</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380.84</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255.89</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242.57</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235.79</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227.51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225.72</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107</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134.51</v>
      </c>
      <c r="Y55" s="129"/>
      <c r="Z55" s="129"/>
      <c r="AA55" s="129"/>
      <c r="AB55" s="129"/>
      <c r="AC55" s="129"/>
      <c r="AD55" s="129"/>
      <c r="AE55" s="129"/>
      <c r="AF55" s="129"/>
      <c r="AG55" s="129"/>
      <c r="AH55" s="129"/>
      <c r="AI55" s="129"/>
      <c r="AJ55" s="129"/>
      <c r="AK55" s="129"/>
      <c r="AL55" s="129"/>
      <c r="AM55" s="129"/>
      <c r="AN55" s="129"/>
      <c r="AO55" s="129"/>
      <c r="AP55" s="129"/>
      <c r="AQ55" s="130"/>
      <c r="AR55" s="128">
        <f>データ!BM6</f>
        <v>103.41</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100.41</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95</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103.46</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7.65</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9.77</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10.07</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10.64</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9.73</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51.14</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51</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53.72</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52.13</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49.73</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61.81</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70.150000000000006</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69.91</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68.38</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67.89</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118.99</v>
      </c>
      <c r="Y56" s="129"/>
      <c r="Z56" s="129"/>
      <c r="AA56" s="129"/>
      <c r="AB56" s="129"/>
      <c r="AC56" s="129"/>
      <c r="AD56" s="129"/>
      <c r="AE56" s="129"/>
      <c r="AF56" s="129"/>
      <c r="AG56" s="129"/>
      <c r="AH56" s="129"/>
      <c r="AI56" s="129"/>
      <c r="AJ56" s="129"/>
      <c r="AK56" s="129"/>
      <c r="AL56" s="129"/>
      <c r="AM56" s="129"/>
      <c r="AN56" s="129"/>
      <c r="AO56" s="129"/>
      <c r="AP56" s="129"/>
      <c r="AQ56" s="130"/>
      <c r="AR56" s="128">
        <f>データ!BR6</f>
        <v>119.17</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117.72</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117.69</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116.75</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16.850000000000001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16.8</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17.03</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17.07</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17.22</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57.55</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57.69</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58.56</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57.96</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56</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79.42</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79.2</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80.5</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80.540000000000006</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80.08</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105</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H28</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H29</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H30</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R01</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R02</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H28</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H29</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H30</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R01</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R02</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H28</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H29</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H30</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R01</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R02</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f>データ!DD6</f>
        <v>67.209999999999994</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f>データ!DE6</f>
        <v>63.78</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62.91</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63.62</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62.71</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f>データ!DO6</f>
        <v>73.98</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f>データ!DP6</f>
        <v>73.98</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70.22</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70.22</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68</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f>データ!DZ6</f>
        <v>0</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f>データ!EA6</f>
        <v>0</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7.59</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f>データ!DI6</f>
        <v>57.93</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f>データ!DJ6</f>
        <v>58.88</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59.48</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60.09</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60.35</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f>データ!DT6</f>
        <v>41.79</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f>データ!DU6</f>
        <v>43.44</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48.09</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50.93</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52.07</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f>データ!EE6</f>
        <v>0.32</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f>データ!EF6</f>
        <v>0.21</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0.13</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0.22</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0.5</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0" t="s">
        <v>29</v>
      </c>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t="s">
        <v>30</v>
      </c>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t="s">
        <v>31</v>
      </c>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t="s">
        <v>32</v>
      </c>
      <c r="CG89" s="150"/>
      <c r="CH89" s="150"/>
      <c r="CI89" s="150"/>
      <c r="CJ89" s="150"/>
      <c r="CK89" s="150"/>
      <c r="CL89" s="150"/>
      <c r="CM89" s="150"/>
      <c r="CN89" s="150"/>
      <c r="CO89" s="150"/>
      <c r="CP89" s="150"/>
      <c r="CQ89" s="150"/>
      <c r="CR89" s="150"/>
      <c r="CS89" s="150"/>
      <c r="CT89" s="150"/>
      <c r="CU89" s="150"/>
      <c r="CV89" s="150"/>
      <c r="CW89" s="150"/>
      <c r="CX89" s="150"/>
      <c r="CY89" s="150"/>
      <c r="CZ89" s="150"/>
      <c r="DA89" s="150"/>
      <c r="DB89" s="150"/>
      <c r="DC89" s="150"/>
      <c r="DD89" s="150"/>
      <c r="DE89" s="150"/>
      <c r="DF89" s="150"/>
      <c r="DG89" s="150" t="s">
        <v>33</v>
      </c>
      <c r="DH89" s="150"/>
      <c r="DI89" s="150"/>
      <c r="DJ89" s="150"/>
      <c r="DK89" s="150"/>
      <c r="DL89" s="150"/>
      <c r="DM89" s="150"/>
      <c r="DN89" s="150"/>
      <c r="DO89" s="150"/>
      <c r="DP89" s="150"/>
      <c r="DQ89" s="150"/>
      <c r="DR89" s="150"/>
      <c r="DS89" s="150"/>
      <c r="DT89" s="150"/>
      <c r="DU89" s="150"/>
      <c r="DV89" s="150"/>
      <c r="DW89" s="150"/>
      <c r="DX89" s="150"/>
      <c r="DY89" s="150"/>
      <c r="DZ89" s="150"/>
      <c r="EA89" s="150"/>
      <c r="EB89" s="150"/>
      <c r="EC89" s="150"/>
      <c r="ED89" s="150"/>
      <c r="EE89" s="150"/>
      <c r="EF89" s="150"/>
      <c r="EG89" s="150"/>
      <c r="EH89" s="150" t="s">
        <v>34</v>
      </c>
      <c r="EI89" s="150"/>
      <c r="EJ89" s="150"/>
      <c r="EK89" s="150"/>
      <c r="EL89" s="150"/>
      <c r="EM89" s="150"/>
      <c r="EN89" s="150"/>
      <c r="EO89" s="150"/>
      <c r="EP89" s="150"/>
      <c r="EQ89" s="150"/>
      <c r="ER89" s="150"/>
      <c r="ES89" s="150"/>
      <c r="ET89" s="150"/>
      <c r="EU89" s="150"/>
      <c r="EV89" s="150"/>
      <c r="EW89" s="150"/>
      <c r="EX89" s="150"/>
      <c r="EY89" s="150"/>
      <c r="EZ89" s="150"/>
      <c r="FA89" s="150"/>
      <c r="FB89" s="150"/>
      <c r="FC89" s="150"/>
      <c r="FD89" s="150"/>
      <c r="FE89" s="150"/>
      <c r="FF89" s="150"/>
      <c r="FG89" s="150"/>
      <c r="FH89" s="150"/>
      <c r="FI89" s="150" t="s">
        <v>35</v>
      </c>
      <c r="FJ89" s="150"/>
      <c r="FK89" s="150"/>
      <c r="FL89" s="150"/>
      <c r="FM89" s="150"/>
      <c r="FN89" s="150"/>
      <c r="FO89" s="150"/>
      <c r="FP89" s="150"/>
      <c r="FQ89" s="150"/>
      <c r="FR89" s="150"/>
      <c r="FS89" s="150"/>
      <c r="FT89" s="150"/>
      <c r="FU89" s="150"/>
      <c r="FV89" s="150"/>
      <c r="FW89" s="150"/>
      <c r="FX89" s="150"/>
      <c r="FY89" s="150"/>
      <c r="FZ89" s="150"/>
      <c r="GA89" s="150"/>
      <c r="GB89" s="150"/>
      <c r="GC89" s="150"/>
      <c r="GD89" s="150"/>
      <c r="GE89" s="150"/>
      <c r="GF89" s="150"/>
      <c r="GG89" s="150"/>
      <c r="GH89" s="150"/>
      <c r="GI89" s="150"/>
      <c r="GJ89" s="150" t="s">
        <v>36</v>
      </c>
      <c r="GK89" s="150"/>
      <c r="GL89" s="150"/>
      <c r="GM89" s="150"/>
      <c r="GN89" s="150"/>
      <c r="GO89" s="150"/>
      <c r="GP89" s="150"/>
      <c r="GQ89" s="150"/>
      <c r="GR89" s="150"/>
      <c r="GS89" s="150"/>
      <c r="GT89" s="150"/>
      <c r="GU89" s="150"/>
      <c r="GV89" s="150"/>
      <c r="GW89" s="150"/>
      <c r="GX89" s="150"/>
      <c r="GY89" s="150"/>
      <c r="GZ89" s="150"/>
      <c r="HA89" s="150"/>
      <c r="HB89" s="150"/>
      <c r="HC89" s="150"/>
      <c r="HD89" s="150"/>
      <c r="HE89" s="150"/>
      <c r="HF89" s="150"/>
      <c r="HG89" s="150"/>
      <c r="HH89" s="150"/>
      <c r="HI89" s="150"/>
      <c r="HJ89" s="150"/>
      <c r="HK89" s="150" t="s">
        <v>37</v>
      </c>
      <c r="HL89" s="150"/>
      <c r="HM89" s="150"/>
      <c r="HN89" s="150"/>
      <c r="HO89" s="150"/>
      <c r="HP89" s="150"/>
      <c r="HQ89" s="150"/>
      <c r="HR89" s="150"/>
      <c r="HS89" s="150"/>
      <c r="HT89" s="150"/>
      <c r="HU89" s="150"/>
      <c r="HV89" s="150"/>
      <c r="HW89" s="150"/>
      <c r="HX89" s="150"/>
      <c r="HY89" s="150"/>
      <c r="HZ89" s="150"/>
      <c r="IA89" s="150"/>
      <c r="IB89" s="150"/>
      <c r="IC89" s="150"/>
      <c r="ID89" s="150"/>
      <c r="IE89" s="150"/>
      <c r="IF89" s="150"/>
      <c r="IG89" s="150"/>
      <c r="IH89" s="150"/>
      <c r="II89" s="150"/>
      <c r="IJ89" s="150"/>
      <c r="IK89" s="150"/>
      <c r="IL89" s="150" t="s">
        <v>30</v>
      </c>
      <c r="IM89" s="150"/>
      <c r="IN89" s="150"/>
      <c r="IO89" s="150"/>
      <c r="IP89" s="150"/>
      <c r="IQ89" s="150"/>
      <c r="IR89" s="150"/>
      <c r="IS89" s="150"/>
      <c r="IT89" s="150"/>
      <c r="IU89" s="150"/>
      <c r="IV89" s="150"/>
      <c r="IW89" s="150"/>
      <c r="IX89" s="150"/>
      <c r="IY89" s="150"/>
      <c r="IZ89" s="150"/>
      <c r="JA89" s="150"/>
      <c r="JB89" s="150"/>
      <c r="JC89" s="150"/>
      <c r="JD89" s="150"/>
      <c r="JE89" s="150"/>
      <c r="JF89" s="150"/>
      <c r="JG89" s="150"/>
      <c r="JH89" s="150"/>
      <c r="JI89" s="150"/>
      <c r="JJ89" s="150"/>
      <c r="JK89" s="150"/>
      <c r="JL89" s="150"/>
      <c r="JM89" s="150" t="s">
        <v>31</v>
      </c>
      <c r="JN89" s="150"/>
      <c r="JO89" s="150"/>
      <c r="JP89" s="150"/>
      <c r="JQ89" s="150"/>
      <c r="JR89" s="150"/>
      <c r="JS89" s="150"/>
      <c r="JT89" s="150"/>
      <c r="JU89" s="150"/>
      <c r="JV89" s="150"/>
      <c r="JW89" s="150"/>
      <c r="JX89" s="150"/>
      <c r="JY89" s="150"/>
      <c r="JZ89" s="150"/>
      <c r="KA89" s="150"/>
      <c r="KB89" s="150"/>
      <c r="KC89" s="150"/>
      <c r="KD89" s="150"/>
      <c r="KE89" s="150"/>
      <c r="KF89" s="150"/>
      <c r="KG89" s="150"/>
      <c r="KH89" s="150"/>
      <c r="KI89" s="150"/>
      <c r="KJ89" s="150"/>
      <c r="KK89" s="150"/>
      <c r="KL89" s="150"/>
      <c r="KM89" s="150"/>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1" t="str">
        <f>データ!AD6</f>
        <v>【118.49】</v>
      </c>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t="str">
        <f>データ!AO6</f>
        <v>【19.58】</v>
      </c>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t="str">
        <f>データ!AZ6</f>
        <v>【436.32】</v>
      </c>
      <c r="BF90" s="151"/>
      <c r="BG90" s="151"/>
      <c r="BH90" s="151"/>
      <c r="BI90" s="151"/>
      <c r="BJ90" s="151"/>
      <c r="BK90" s="151"/>
      <c r="BL90" s="151"/>
      <c r="BM90" s="151"/>
      <c r="BN90" s="151"/>
      <c r="BO90" s="151"/>
      <c r="BP90" s="151"/>
      <c r="BQ90" s="151"/>
      <c r="BR90" s="151"/>
      <c r="BS90" s="151"/>
      <c r="BT90" s="151"/>
      <c r="BU90" s="151"/>
      <c r="BV90" s="151"/>
      <c r="BW90" s="151"/>
      <c r="BX90" s="151"/>
      <c r="BY90" s="151"/>
      <c r="BZ90" s="151"/>
      <c r="CA90" s="151"/>
      <c r="CB90" s="151"/>
      <c r="CC90" s="151"/>
      <c r="CD90" s="151"/>
      <c r="CE90" s="151"/>
      <c r="CF90" s="151" t="str">
        <f>データ!BK6</f>
        <v>【238.21】</v>
      </c>
      <c r="CG90" s="151"/>
      <c r="CH90" s="151"/>
      <c r="CI90" s="151"/>
      <c r="CJ90" s="151"/>
      <c r="CK90" s="151"/>
      <c r="CL90" s="151"/>
      <c r="CM90" s="151"/>
      <c r="CN90" s="151"/>
      <c r="CO90" s="151"/>
      <c r="CP90" s="151"/>
      <c r="CQ90" s="151"/>
      <c r="CR90" s="151"/>
      <c r="CS90" s="151"/>
      <c r="CT90" s="151"/>
      <c r="CU90" s="151"/>
      <c r="CV90" s="151"/>
      <c r="CW90" s="151"/>
      <c r="CX90" s="151"/>
      <c r="CY90" s="151"/>
      <c r="CZ90" s="151"/>
      <c r="DA90" s="151"/>
      <c r="DB90" s="151"/>
      <c r="DC90" s="151"/>
      <c r="DD90" s="151"/>
      <c r="DE90" s="151"/>
      <c r="DF90" s="151"/>
      <c r="DG90" s="151" t="str">
        <f>データ!BV6</f>
        <v>【113.30】</v>
      </c>
      <c r="DH90" s="151"/>
      <c r="DI90" s="151"/>
      <c r="DJ90" s="151"/>
      <c r="DK90" s="151"/>
      <c r="DL90" s="151"/>
      <c r="DM90" s="151"/>
      <c r="DN90" s="151"/>
      <c r="DO90" s="151"/>
      <c r="DP90" s="151"/>
      <c r="DQ90" s="151"/>
      <c r="DR90" s="151"/>
      <c r="DS90" s="151"/>
      <c r="DT90" s="151"/>
      <c r="DU90" s="151"/>
      <c r="DV90" s="151"/>
      <c r="DW90" s="151"/>
      <c r="DX90" s="151"/>
      <c r="DY90" s="151"/>
      <c r="DZ90" s="151"/>
      <c r="EA90" s="151"/>
      <c r="EB90" s="151"/>
      <c r="EC90" s="151"/>
      <c r="ED90" s="151"/>
      <c r="EE90" s="151"/>
      <c r="EF90" s="151"/>
      <c r="EG90" s="151"/>
      <c r="EH90" s="151" t="str">
        <f>データ!CG6</f>
        <v>【18.87】</v>
      </c>
      <c r="EI90" s="151"/>
      <c r="EJ90" s="151"/>
      <c r="EK90" s="151"/>
      <c r="EL90" s="151"/>
      <c r="EM90" s="151"/>
      <c r="EN90" s="151"/>
      <c r="EO90" s="151"/>
      <c r="EP90" s="151"/>
      <c r="EQ90" s="151"/>
      <c r="ER90" s="151"/>
      <c r="ES90" s="151"/>
      <c r="ET90" s="151"/>
      <c r="EU90" s="151"/>
      <c r="EV90" s="151"/>
      <c r="EW90" s="151"/>
      <c r="EX90" s="151"/>
      <c r="EY90" s="151"/>
      <c r="EZ90" s="151"/>
      <c r="FA90" s="151"/>
      <c r="FB90" s="151"/>
      <c r="FC90" s="151"/>
      <c r="FD90" s="151"/>
      <c r="FE90" s="151"/>
      <c r="FF90" s="151"/>
      <c r="FG90" s="151"/>
      <c r="FH90" s="151"/>
      <c r="FI90" s="151" t="str">
        <f>データ!CR6</f>
        <v>【53.39】</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1" t="str">
        <f>データ!DC6</f>
        <v>【76.89】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1" t="str">
        <f>データ!DN6</f>
        <v>【59.52】</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1" t="str">
        <f>データ!DY6</f>
        <v>【49.06】</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1" t="str">
        <f>データ!EJ6</f>
        <v>【0.39】</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xOb2oabKI1Jqs1ymM/OPUVmHFL09NvfhqfdHUBdUx8qh7Qhx6arAHnpPGKd7AeLbNcptk1Hb0QOosS/G3p2LQ==" saltValue="IZ4zdZlWjplNC/zCZ6LgGw==" spinCount="100000" sheet="1" objects="1" scenarios="1" formatCells="0" formatColumns="0" formatRows="0"/>
  <mergeCells count="285">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38</v>
      </c>
    </row>
    <row r="2" spans="1:140" x14ac:dyDescent="0.15">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40</v>
      </c>
      <c r="B3" s="46" t="s">
        <v>41</v>
      </c>
      <c r="C3" s="46" t="s">
        <v>42</v>
      </c>
      <c r="D3" s="46" t="s">
        <v>43</v>
      </c>
      <c r="E3" s="46" t="s">
        <v>44</v>
      </c>
      <c r="F3" s="46" t="s">
        <v>45</v>
      </c>
      <c r="G3" s="46" t="s">
        <v>46</v>
      </c>
      <c r="H3" s="154" t="s">
        <v>47</v>
      </c>
      <c r="I3" s="155"/>
      <c r="J3" s="155"/>
      <c r="K3" s="155"/>
      <c r="L3" s="155"/>
      <c r="M3" s="155"/>
      <c r="N3" s="155"/>
      <c r="O3" s="155"/>
      <c r="P3" s="155"/>
      <c r="Q3" s="155"/>
      <c r="R3" s="155"/>
      <c r="S3" s="155"/>
      <c r="T3" s="158" t="s">
        <v>48</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49</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50</v>
      </c>
      <c r="B4" s="47"/>
      <c r="C4" s="47"/>
      <c r="D4" s="47"/>
      <c r="E4" s="47"/>
      <c r="F4" s="47"/>
      <c r="G4" s="47"/>
      <c r="H4" s="156"/>
      <c r="I4" s="157"/>
      <c r="J4" s="157"/>
      <c r="K4" s="157"/>
      <c r="L4" s="157"/>
      <c r="M4" s="157"/>
      <c r="N4" s="157"/>
      <c r="O4" s="157"/>
      <c r="P4" s="157"/>
      <c r="Q4" s="157"/>
      <c r="R4" s="157"/>
      <c r="S4" s="157"/>
      <c r="T4" s="153" t="s">
        <v>51</v>
      </c>
      <c r="U4" s="153"/>
      <c r="V4" s="153"/>
      <c r="W4" s="153"/>
      <c r="X4" s="153"/>
      <c r="Y4" s="153"/>
      <c r="Z4" s="153"/>
      <c r="AA4" s="153"/>
      <c r="AB4" s="153"/>
      <c r="AC4" s="153"/>
      <c r="AD4" s="153"/>
      <c r="AE4" s="153" t="s">
        <v>52</v>
      </c>
      <c r="AF4" s="153"/>
      <c r="AG4" s="153"/>
      <c r="AH4" s="153"/>
      <c r="AI4" s="153"/>
      <c r="AJ4" s="153"/>
      <c r="AK4" s="153"/>
      <c r="AL4" s="153"/>
      <c r="AM4" s="153"/>
      <c r="AN4" s="153"/>
      <c r="AO4" s="153"/>
      <c r="AP4" s="153" t="s">
        <v>53</v>
      </c>
      <c r="AQ4" s="153"/>
      <c r="AR4" s="153"/>
      <c r="AS4" s="153"/>
      <c r="AT4" s="153"/>
      <c r="AU4" s="153"/>
      <c r="AV4" s="153"/>
      <c r="AW4" s="153"/>
      <c r="AX4" s="153"/>
      <c r="AY4" s="153"/>
      <c r="AZ4" s="153"/>
      <c r="BA4" s="153" t="s">
        <v>54</v>
      </c>
      <c r="BB4" s="153"/>
      <c r="BC4" s="153"/>
      <c r="BD4" s="153"/>
      <c r="BE4" s="153"/>
      <c r="BF4" s="153"/>
      <c r="BG4" s="153"/>
      <c r="BH4" s="153"/>
      <c r="BI4" s="153"/>
      <c r="BJ4" s="153"/>
      <c r="BK4" s="153"/>
      <c r="BL4" s="153" t="s">
        <v>55</v>
      </c>
      <c r="BM4" s="153"/>
      <c r="BN4" s="153"/>
      <c r="BO4" s="153"/>
      <c r="BP4" s="153"/>
      <c r="BQ4" s="153"/>
      <c r="BR4" s="153"/>
      <c r="BS4" s="153"/>
      <c r="BT4" s="153"/>
      <c r="BU4" s="153"/>
      <c r="BV4" s="153"/>
      <c r="BW4" s="153" t="s">
        <v>56</v>
      </c>
      <c r="BX4" s="153"/>
      <c r="BY4" s="153"/>
      <c r="BZ4" s="153"/>
      <c r="CA4" s="153"/>
      <c r="CB4" s="153"/>
      <c r="CC4" s="153"/>
      <c r="CD4" s="153"/>
      <c r="CE4" s="153"/>
      <c r="CF4" s="153"/>
      <c r="CG4" s="153"/>
      <c r="CH4" s="153" t="s">
        <v>57</v>
      </c>
      <c r="CI4" s="153"/>
      <c r="CJ4" s="153"/>
      <c r="CK4" s="153"/>
      <c r="CL4" s="153"/>
      <c r="CM4" s="153"/>
      <c r="CN4" s="153"/>
      <c r="CO4" s="153"/>
      <c r="CP4" s="153"/>
      <c r="CQ4" s="153"/>
      <c r="CR4" s="153"/>
      <c r="CS4" s="153" t="s">
        <v>58</v>
      </c>
      <c r="CT4" s="153"/>
      <c r="CU4" s="153"/>
      <c r="CV4" s="153"/>
      <c r="CW4" s="153"/>
      <c r="CX4" s="153"/>
      <c r="CY4" s="153"/>
      <c r="CZ4" s="153"/>
      <c r="DA4" s="153"/>
      <c r="DB4" s="153"/>
      <c r="DC4" s="153"/>
      <c r="DD4" s="153" t="s">
        <v>59</v>
      </c>
      <c r="DE4" s="153"/>
      <c r="DF4" s="153"/>
      <c r="DG4" s="153"/>
      <c r="DH4" s="153"/>
      <c r="DI4" s="153"/>
      <c r="DJ4" s="153"/>
      <c r="DK4" s="153"/>
      <c r="DL4" s="153"/>
      <c r="DM4" s="153"/>
      <c r="DN4" s="153"/>
      <c r="DO4" s="153" t="s">
        <v>60</v>
      </c>
      <c r="DP4" s="153"/>
      <c r="DQ4" s="153"/>
      <c r="DR4" s="153"/>
      <c r="DS4" s="153"/>
      <c r="DT4" s="153"/>
      <c r="DU4" s="153"/>
      <c r="DV4" s="153"/>
      <c r="DW4" s="153"/>
      <c r="DX4" s="153"/>
      <c r="DY4" s="153"/>
      <c r="DZ4" s="153" t="s">
        <v>61</v>
      </c>
      <c r="EA4" s="153"/>
      <c r="EB4" s="153"/>
      <c r="EC4" s="153"/>
      <c r="ED4" s="153"/>
      <c r="EE4" s="153"/>
      <c r="EF4" s="153"/>
      <c r="EG4" s="153"/>
      <c r="EH4" s="153"/>
      <c r="EI4" s="153"/>
      <c r="EJ4" s="153"/>
    </row>
    <row r="5" spans="1:140" x14ac:dyDescent="0.15">
      <c r="A5" s="45" t="s">
        <v>62</v>
      </c>
      <c r="B5" s="48"/>
      <c r="C5" s="48"/>
      <c r="D5" s="48"/>
      <c r="E5" s="48"/>
      <c r="F5" s="48"/>
      <c r="G5" s="48"/>
      <c r="H5" s="49" t="s">
        <v>63</v>
      </c>
      <c r="I5" s="49" t="s">
        <v>64</v>
      </c>
      <c r="J5" s="49" t="s">
        <v>65</v>
      </c>
      <c r="K5" s="49" t="s">
        <v>66</v>
      </c>
      <c r="L5" s="49" t="s">
        <v>67</v>
      </c>
      <c r="M5" s="49" t="s">
        <v>68</v>
      </c>
      <c r="N5" s="49" t="s">
        <v>69</v>
      </c>
      <c r="O5" s="49" t="s">
        <v>70</v>
      </c>
      <c r="P5" s="49" t="s">
        <v>71</v>
      </c>
      <c r="Q5" s="49" t="s">
        <v>72</v>
      </c>
      <c r="R5" s="49" t="s">
        <v>73</v>
      </c>
      <c r="S5" s="49" t="s">
        <v>74</v>
      </c>
      <c r="T5" s="49" t="s">
        <v>75</v>
      </c>
      <c r="U5" s="49" t="s">
        <v>76</v>
      </c>
      <c r="V5" s="49" t="s">
        <v>77</v>
      </c>
      <c r="W5" s="49" t="s">
        <v>78</v>
      </c>
      <c r="X5" s="49" t="s">
        <v>79</v>
      </c>
      <c r="Y5" s="49" t="s">
        <v>80</v>
      </c>
      <c r="Z5" s="49" t="s">
        <v>81</v>
      </c>
      <c r="AA5" s="49" t="s">
        <v>82</v>
      </c>
      <c r="AB5" s="49" t="s">
        <v>83</v>
      </c>
      <c r="AC5" s="49" t="s">
        <v>84</v>
      </c>
      <c r="AD5" s="49" t="s">
        <v>85</v>
      </c>
      <c r="AE5" s="49" t="s">
        <v>75</v>
      </c>
      <c r="AF5" s="49" t="s">
        <v>76</v>
      </c>
      <c r="AG5" s="49" t="s">
        <v>77</v>
      </c>
      <c r="AH5" s="49" t="s">
        <v>78</v>
      </c>
      <c r="AI5" s="49" t="s">
        <v>79</v>
      </c>
      <c r="AJ5" s="49" t="s">
        <v>80</v>
      </c>
      <c r="AK5" s="49" t="s">
        <v>81</v>
      </c>
      <c r="AL5" s="49" t="s">
        <v>82</v>
      </c>
      <c r="AM5" s="49" t="s">
        <v>83</v>
      </c>
      <c r="AN5" s="49" t="s">
        <v>84</v>
      </c>
      <c r="AO5" s="49" t="s">
        <v>86</v>
      </c>
      <c r="AP5" s="49" t="s">
        <v>75</v>
      </c>
      <c r="AQ5" s="49" t="s">
        <v>76</v>
      </c>
      <c r="AR5" s="49" t="s">
        <v>77</v>
      </c>
      <c r="AS5" s="49" t="s">
        <v>78</v>
      </c>
      <c r="AT5" s="49" t="s">
        <v>79</v>
      </c>
      <c r="AU5" s="49" t="s">
        <v>80</v>
      </c>
      <c r="AV5" s="49" t="s">
        <v>81</v>
      </c>
      <c r="AW5" s="49" t="s">
        <v>82</v>
      </c>
      <c r="AX5" s="49" t="s">
        <v>83</v>
      </c>
      <c r="AY5" s="49" t="s">
        <v>84</v>
      </c>
      <c r="AZ5" s="49" t="s">
        <v>86</v>
      </c>
      <c r="BA5" s="49" t="s">
        <v>75</v>
      </c>
      <c r="BB5" s="49" t="s">
        <v>76</v>
      </c>
      <c r="BC5" s="49" t="s">
        <v>77</v>
      </c>
      <c r="BD5" s="49" t="s">
        <v>78</v>
      </c>
      <c r="BE5" s="49" t="s">
        <v>79</v>
      </c>
      <c r="BF5" s="49" t="s">
        <v>80</v>
      </c>
      <c r="BG5" s="49" t="s">
        <v>81</v>
      </c>
      <c r="BH5" s="49" t="s">
        <v>82</v>
      </c>
      <c r="BI5" s="49" t="s">
        <v>83</v>
      </c>
      <c r="BJ5" s="49" t="s">
        <v>84</v>
      </c>
      <c r="BK5" s="49" t="s">
        <v>86</v>
      </c>
      <c r="BL5" s="49" t="s">
        <v>75</v>
      </c>
      <c r="BM5" s="49" t="s">
        <v>76</v>
      </c>
      <c r="BN5" s="49" t="s">
        <v>77</v>
      </c>
      <c r="BO5" s="49" t="s">
        <v>78</v>
      </c>
      <c r="BP5" s="49" t="s">
        <v>79</v>
      </c>
      <c r="BQ5" s="49" t="s">
        <v>80</v>
      </c>
      <c r="BR5" s="49" t="s">
        <v>81</v>
      </c>
      <c r="BS5" s="49" t="s">
        <v>82</v>
      </c>
      <c r="BT5" s="49" t="s">
        <v>83</v>
      </c>
      <c r="BU5" s="49" t="s">
        <v>84</v>
      </c>
      <c r="BV5" s="49" t="s">
        <v>86</v>
      </c>
      <c r="BW5" s="49" t="s">
        <v>75</v>
      </c>
      <c r="BX5" s="49" t="s">
        <v>76</v>
      </c>
      <c r="BY5" s="49" t="s">
        <v>77</v>
      </c>
      <c r="BZ5" s="49" t="s">
        <v>78</v>
      </c>
      <c r="CA5" s="49" t="s">
        <v>79</v>
      </c>
      <c r="CB5" s="49" t="s">
        <v>80</v>
      </c>
      <c r="CC5" s="49" t="s">
        <v>81</v>
      </c>
      <c r="CD5" s="49" t="s">
        <v>82</v>
      </c>
      <c r="CE5" s="49" t="s">
        <v>83</v>
      </c>
      <c r="CF5" s="49" t="s">
        <v>84</v>
      </c>
      <c r="CG5" s="49" t="s">
        <v>86</v>
      </c>
      <c r="CH5" s="49" t="s">
        <v>75</v>
      </c>
      <c r="CI5" s="49" t="s">
        <v>76</v>
      </c>
      <c r="CJ5" s="49" t="s">
        <v>77</v>
      </c>
      <c r="CK5" s="49" t="s">
        <v>78</v>
      </c>
      <c r="CL5" s="49" t="s">
        <v>79</v>
      </c>
      <c r="CM5" s="49" t="s">
        <v>80</v>
      </c>
      <c r="CN5" s="49" t="s">
        <v>81</v>
      </c>
      <c r="CO5" s="49" t="s">
        <v>82</v>
      </c>
      <c r="CP5" s="49" t="s">
        <v>83</v>
      </c>
      <c r="CQ5" s="49" t="s">
        <v>84</v>
      </c>
      <c r="CR5" s="49" t="s">
        <v>86</v>
      </c>
      <c r="CS5" s="49" t="s">
        <v>75</v>
      </c>
      <c r="CT5" s="49" t="s">
        <v>76</v>
      </c>
      <c r="CU5" s="49" t="s">
        <v>77</v>
      </c>
      <c r="CV5" s="49" t="s">
        <v>78</v>
      </c>
      <c r="CW5" s="49" t="s">
        <v>79</v>
      </c>
      <c r="CX5" s="49" t="s">
        <v>80</v>
      </c>
      <c r="CY5" s="49" t="s">
        <v>81</v>
      </c>
      <c r="CZ5" s="49" t="s">
        <v>82</v>
      </c>
      <c r="DA5" s="49" t="s">
        <v>83</v>
      </c>
      <c r="DB5" s="49" t="s">
        <v>84</v>
      </c>
      <c r="DC5" s="49" t="s">
        <v>86</v>
      </c>
      <c r="DD5" s="49" t="s">
        <v>75</v>
      </c>
      <c r="DE5" s="49" t="s">
        <v>76</v>
      </c>
      <c r="DF5" s="49" t="s">
        <v>77</v>
      </c>
      <c r="DG5" s="49" t="s">
        <v>78</v>
      </c>
      <c r="DH5" s="49" t="s">
        <v>79</v>
      </c>
      <c r="DI5" s="49" t="s">
        <v>80</v>
      </c>
      <c r="DJ5" s="49" t="s">
        <v>81</v>
      </c>
      <c r="DK5" s="49" t="s">
        <v>82</v>
      </c>
      <c r="DL5" s="49" t="s">
        <v>83</v>
      </c>
      <c r="DM5" s="49" t="s">
        <v>84</v>
      </c>
      <c r="DN5" s="49" t="s">
        <v>86</v>
      </c>
      <c r="DO5" s="49" t="s">
        <v>75</v>
      </c>
      <c r="DP5" s="49" t="s">
        <v>76</v>
      </c>
      <c r="DQ5" s="49" t="s">
        <v>77</v>
      </c>
      <c r="DR5" s="49" t="s">
        <v>78</v>
      </c>
      <c r="DS5" s="49" t="s">
        <v>79</v>
      </c>
      <c r="DT5" s="49" t="s">
        <v>80</v>
      </c>
      <c r="DU5" s="49" t="s">
        <v>81</v>
      </c>
      <c r="DV5" s="49" t="s">
        <v>82</v>
      </c>
      <c r="DW5" s="49" t="s">
        <v>83</v>
      </c>
      <c r="DX5" s="49" t="s">
        <v>84</v>
      </c>
      <c r="DY5" s="49" t="s">
        <v>86</v>
      </c>
      <c r="DZ5" s="49" t="s">
        <v>75</v>
      </c>
      <c r="EA5" s="49" t="s">
        <v>76</v>
      </c>
      <c r="EB5" s="49" t="s">
        <v>77</v>
      </c>
      <c r="EC5" s="49" t="s">
        <v>78</v>
      </c>
      <c r="ED5" s="49" t="s">
        <v>79</v>
      </c>
      <c r="EE5" s="49" t="s">
        <v>80</v>
      </c>
      <c r="EF5" s="49" t="s">
        <v>81</v>
      </c>
      <c r="EG5" s="49" t="s">
        <v>82</v>
      </c>
      <c r="EH5" s="49" t="s">
        <v>83</v>
      </c>
      <c r="EI5" s="49" t="s">
        <v>84</v>
      </c>
      <c r="EJ5" s="49" t="s">
        <v>86</v>
      </c>
    </row>
    <row r="6" spans="1:140" s="53" customFormat="1" x14ac:dyDescent="0.15">
      <c r="A6" s="45" t="s">
        <v>87</v>
      </c>
      <c r="B6" s="50"/>
      <c r="C6" s="50"/>
      <c r="D6" s="50"/>
      <c r="E6" s="50"/>
      <c r="F6" s="50"/>
      <c r="G6" s="50"/>
      <c r="H6" s="50"/>
      <c r="I6" s="50"/>
      <c r="J6" s="50"/>
      <c r="K6" s="50"/>
      <c r="L6" s="50"/>
      <c r="M6" s="50"/>
      <c r="N6" s="50"/>
      <c r="O6" s="50"/>
      <c r="P6" s="50"/>
      <c r="Q6" s="51"/>
      <c r="R6" s="50"/>
      <c r="S6" s="50"/>
      <c r="T6" s="52">
        <f t="shared" ref="T6:CE6" si="3">T7</f>
        <v>140.9</v>
      </c>
      <c r="U6" s="52">
        <f>U7</f>
        <v>117.12</v>
      </c>
      <c r="V6" s="52">
        <f>V7</f>
        <v>115.23</v>
      </c>
      <c r="W6" s="52">
        <f>W7</f>
        <v>112.15</v>
      </c>
      <c r="X6" s="52">
        <f t="shared" si="3"/>
        <v>126.23</v>
      </c>
      <c r="Y6" s="52">
        <f t="shared" si="3"/>
        <v>121.58</v>
      </c>
      <c r="Z6" s="52">
        <f t="shared" si="3"/>
        <v>121.19</v>
      </c>
      <c r="AA6" s="52">
        <f t="shared" si="3"/>
        <v>120.32</v>
      </c>
      <c r="AB6" s="52">
        <f t="shared" si="3"/>
        <v>119.89</v>
      </c>
      <c r="AC6" s="52">
        <f t="shared" si="3"/>
        <v>119.93</v>
      </c>
      <c r="AD6" s="50" t="str">
        <f>IF(AD7="-","【-】","【"&amp;SUBSTITUTE(TEXT(AD7,"#,##0.00"),"-","△")&amp;"】")</f>
        <v>【118.49】</v>
      </c>
      <c r="AE6" s="52">
        <f t="shared" si="3"/>
        <v>0</v>
      </c>
      <c r="AF6" s="52">
        <f>AF7</f>
        <v>0</v>
      </c>
      <c r="AG6" s="52">
        <f>AG7</f>
        <v>0</v>
      </c>
      <c r="AH6" s="52">
        <f>AH7</f>
        <v>0</v>
      </c>
      <c r="AI6" s="52">
        <f t="shared" si="3"/>
        <v>0</v>
      </c>
      <c r="AJ6" s="52">
        <f t="shared" si="3"/>
        <v>22.44</v>
      </c>
      <c r="AK6" s="52">
        <f t="shared" si="3"/>
        <v>18.82</v>
      </c>
      <c r="AL6" s="52">
        <f t="shared" si="3"/>
        <v>17.88</v>
      </c>
      <c r="AM6" s="52">
        <f t="shared" si="3"/>
        <v>16.670000000000002</v>
      </c>
      <c r="AN6" s="52">
        <f t="shared" si="3"/>
        <v>9.4700000000000006</v>
      </c>
      <c r="AO6" s="50" t="str">
        <f>IF(AO7="-","【-】","【"&amp;SUBSTITUTE(TEXT(AO7,"#,##0.00"),"-","△")&amp;"】")</f>
        <v>【19.58】</v>
      </c>
      <c r="AP6" s="52">
        <f t="shared" si="3"/>
        <v>2310.0300000000002</v>
      </c>
      <c r="AQ6" s="52">
        <f>AQ7</f>
        <v>1584.77</v>
      </c>
      <c r="AR6" s="52">
        <f>AR7</f>
        <v>889.62</v>
      </c>
      <c r="AS6" s="52">
        <f>AS7</f>
        <v>3811.55</v>
      </c>
      <c r="AT6" s="52">
        <f t="shared" si="3"/>
        <v>5930.47</v>
      </c>
      <c r="AU6" s="52">
        <f t="shared" si="3"/>
        <v>345.05</v>
      </c>
      <c r="AV6" s="52">
        <f t="shared" si="3"/>
        <v>379.14</v>
      </c>
      <c r="AW6" s="52">
        <f t="shared" si="3"/>
        <v>394.58</v>
      </c>
      <c r="AX6" s="52">
        <f t="shared" si="3"/>
        <v>368.36</v>
      </c>
      <c r="AY6" s="52">
        <f t="shared" si="3"/>
        <v>380.84</v>
      </c>
      <c r="AZ6" s="50" t="str">
        <f>IF(AZ7="-","【-】","【"&amp;SUBSTITUTE(TEXT(AZ7,"#,##0.00"),"-","△")&amp;"】")</f>
        <v>【436.32】</v>
      </c>
      <c r="BA6" s="52">
        <f t="shared" si="3"/>
        <v>0</v>
      </c>
      <c r="BB6" s="52">
        <f>BB7</f>
        <v>0</v>
      </c>
      <c r="BC6" s="52">
        <f>BC7</f>
        <v>0</v>
      </c>
      <c r="BD6" s="52">
        <f>BD7</f>
        <v>0</v>
      </c>
      <c r="BE6" s="52">
        <f t="shared" si="3"/>
        <v>0</v>
      </c>
      <c r="BF6" s="52">
        <f t="shared" si="3"/>
        <v>255.89</v>
      </c>
      <c r="BG6" s="52">
        <f t="shared" si="3"/>
        <v>242.57</v>
      </c>
      <c r="BH6" s="52">
        <f t="shared" si="3"/>
        <v>235.79</v>
      </c>
      <c r="BI6" s="52">
        <f t="shared" si="3"/>
        <v>227.51</v>
      </c>
      <c r="BJ6" s="52">
        <f t="shared" si="3"/>
        <v>225.72</v>
      </c>
      <c r="BK6" s="50" t="str">
        <f>IF(BK7="-","【-】","【"&amp;SUBSTITUTE(TEXT(BK7,"#,##0.00"),"-","△")&amp;"】")</f>
        <v>【238.21】</v>
      </c>
      <c r="BL6" s="52">
        <f t="shared" si="3"/>
        <v>134.51</v>
      </c>
      <c r="BM6" s="52">
        <f>BM7</f>
        <v>103.41</v>
      </c>
      <c r="BN6" s="52">
        <f>BN7</f>
        <v>100.41</v>
      </c>
      <c r="BO6" s="52">
        <f>BO7</f>
        <v>95</v>
      </c>
      <c r="BP6" s="52">
        <f t="shared" si="3"/>
        <v>103.46</v>
      </c>
      <c r="BQ6" s="52">
        <f t="shared" si="3"/>
        <v>118.99</v>
      </c>
      <c r="BR6" s="52">
        <f t="shared" si="3"/>
        <v>119.17</v>
      </c>
      <c r="BS6" s="52">
        <f t="shared" si="3"/>
        <v>117.72</v>
      </c>
      <c r="BT6" s="52">
        <f t="shared" si="3"/>
        <v>117.69</v>
      </c>
      <c r="BU6" s="52">
        <f t="shared" si="3"/>
        <v>116.75</v>
      </c>
      <c r="BV6" s="50" t="str">
        <f>IF(BV7="-","【-】","【"&amp;SUBSTITUTE(TEXT(BV7,"#,##0.00"),"-","△")&amp;"】")</f>
        <v>【113.30】</v>
      </c>
      <c r="BW6" s="52">
        <f t="shared" si="3"/>
        <v>7.65</v>
      </c>
      <c r="BX6" s="52">
        <f>BX7</f>
        <v>9.77</v>
      </c>
      <c r="BY6" s="52">
        <f>BY7</f>
        <v>10.07</v>
      </c>
      <c r="BZ6" s="52">
        <f>BZ7</f>
        <v>10.64</v>
      </c>
      <c r="CA6" s="52">
        <f t="shared" si="3"/>
        <v>9.73</v>
      </c>
      <c r="CB6" s="52">
        <f t="shared" si="3"/>
        <v>16.850000000000001</v>
      </c>
      <c r="CC6" s="52">
        <f t="shared" si="3"/>
        <v>16.8</v>
      </c>
      <c r="CD6" s="52">
        <f t="shared" si="3"/>
        <v>17.03</v>
      </c>
      <c r="CE6" s="52">
        <f t="shared" si="3"/>
        <v>17.07</v>
      </c>
      <c r="CF6" s="52">
        <f t="shared" ref="CF6" si="4">CF7</f>
        <v>17.22</v>
      </c>
      <c r="CG6" s="50" t="str">
        <f>IF(CG7="-","【-】","【"&amp;SUBSTITUTE(TEXT(CG7,"#,##0.00"),"-","△")&amp;"】")</f>
        <v>【18.87】</v>
      </c>
      <c r="CH6" s="52">
        <f t="shared" ref="CH6:CQ6" si="5">CH7</f>
        <v>51.14</v>
      </c>
      <c r="CI6" s="52">
        <f>CI7</f>
        <v>51</v>
      </c>
      <c r="CJ6" s="52">
        <f>CJ7</f>
        <v>53.72</v>
      </c>
      <c r="CK6" s="52">
        <f>CK7</f>
        <v>52.13</v>
      </c>
      <c r="CL6" s="52">
        <f t="shared" si="5"/>
        <v>49.73</v>
      </c>
      <c r="CM6" s="52">
        <f t="shared" si="5"/>
        <v>57.55</v>
      </c>
      <c r="CN6" s="52">
        <f t="shared" si="5"/>
        <v>57.69</v>
      </c>
      <c r="CO6" s="52">
        <f t="shared" si="5"/>
        <v>58.56</v>
      </c>
      <c r="CP6" s="52">
        <f t="shared" si="5"/>
        <v>57.96</v>
      </c>
      <c r="CQ6" s="52">
        <f t="shared" si="5"/>
        <v>56</v>
      </c>
      <c r="CR6" s="50" t="str">
        <f>IF(CR7="-","【-】","【"&amp;SUBSTITUTE(TEXT(CR7,"#,##0.00"),"-","△")&amp;"】")</f>
        <v>【53.39】</v>
      </c>
      <c r="CS6" s="52">
        <f t="shared" ref="CS6:DB6" si="6">CS7</f>
        <v>61.81</v>
      </c>
      <c r="CT6" s="52">
        <f>CT7</f>
        <v>70.150000000000006</v>
      </c>
      <c r="CU6" s="52">
        <f>CU7</f>
        <v>69.91</v>
      </c>
      <c r="CV6" s="52">
        <f>CV7</f>
        <v>68.38</v>
      </c>
      <c r="CW6" s="52">
        <f t="shared" si="6"/>
        <v>67.89</v>
      </c>
      <c r="CX6" s="52">
        <f t="shared" si="6"/>
        <v>79.42</v>
      </c>
      <c r="CY6" s="52">
        <f t="shared" si="6"/>
        <v>79.2</v>
      </c>
      <c r="CZ6" s="52">
        <f t="shared" si="6"/>
        <v>80.5</v>
      </c>
      <c r="DA6" s="52">
        <f t="shared" si="6"/>
        <v>80.540000000000006</v>
      </c>
      <c r="DB6" s="52">
        <f t="shared" si="6"/>
        <v>80.08</v>
      </c>
      <c r="DC6" s="50" t="str">
        <f>IF(DC7="-","【-】","【"&amp;SUBSTITUTE(TEXT(DC7,"#,##0.00"),"-","△")&amp;"】")</f>
        <v>【76.89】</v>
      </c>
      <c r="DD6" s="52">
        <f t="shared" ref="DD6:DM6" si="7">DD7</f>
        <v>67.209999999999994</v>
      </c>
      <c r="DE6" s="52">
        <f>DE7</f>
        <v>63.78</v>
      </c>
      <c r="DF6" s="52">
        <f>DF7</f>
        <v>62.91</v>
      </c>
      <c r="DG6" s="52">
        <f>DG7</f>
        <v>63.62</v>
      </c>
      <c r="DH6" s="52">
        <f t="shared" si="7"/>
        <v>62.71</v>
      </c>
      <c r="DI6" s="52">
        <f t="shared" si="7"/>
        <v>57.93</v>
      </c>
      <c r="DJ6" s="52">
        <f t="shared" si="7"/>
        <v>58.88</v>
      </c>
      <c r="DK6" s="52">
        <f t="shared" si="7"/>
        <v>59.48</v>
      </c>
      <c r="DL6" s="52">
        <f t="shared" si="7"/>
        <v>60.09</v>
      </c>
      <c r="DM6" s="52">
        <f t="shared" si="7"/>
        <v>60.35</v>
      </c>
      <c r="DN6" s="50" t="str">
        <f>IF(DN7="-","【-】","【"&amp;SUBSTITUTE(TEXT(DN7,"#,##0.00"),"-","△")&amp;"】")</f>
        <v>【59.52】</v>
      </c>
      <c r="DO6" s="52">
        <f t="shared" ref="DO6:DX6" si="8">DO7</f>
        <v>73.98</v>
      </c>
      <c r="DP6" s="52">
        <f>DP7</f>
        <v>73.98</v>
      </c>
      <c r="DQ6" s="52">
        <f>DQ7</f>
        <v>70.22</v>
      </c>
      <c r="DR6" s="52">
        <f>DR7</f>
        <v>70.22</v>
      </c>
      <c r="DS6" s="52">
        <f t="shared" si="8"/>
        <v>68</v>
      </c>
      <c r="DT6" s="52">
        <f t="shared" si="8"/>
        <v>41.79</v>
      </c>
      <c r="DU6" s="52">
        <f t="shared" si="8"/>
        <v>43.44</v>
      </c>
      <c r="DV6" s="52">
        <f t="shared" si="8"/>
        <v>48.09</v>
      </c>
      <c r="DW6" s="52">
        <f t="shared" si="8"/>
        <v>50.93</v>
      </c>
      <c r="DX6" s="52">
        <f t="shared" si="8"/>
        <v>52.07</v>
      </c>
      <c r="DY6" s="50" t="str">
        <f>IF(DY7="-","【-】","【"&amp;SUBSTITUTE(TEXT(DY7,"#,##0.00"),"-","△")&amp;"】")</f>
        <v>【49.06】</v>
      </c>
      <c r="DZ6" s="52">
        <f t="shared" ref="DZ6:EI6" si="9">DZ7</f>
        <v>0</v>
      </c>
      <c r="EA6" s="52">
        <f>EA7</f>
        <v>0</v>
      </c>
      <c r="EB6" s="52">
        <f>EB7</f>
        <v>0</v>
      </c>
      <c r="EC6" s="52">
        <f>EC7</f>
        <v>0</v>
      </c>
      <c r="ED6" s="52">
        <f t="shared" si="9"/>
        <v>7.59</v>
      </c>
      <c r="EE6" s="52">
        <f t="shared" si="9"/>
        <v>0.32</v>
      </c>
      <c r="EF6" s="52">
        <f t="shared" si="9"/>
        <v>0.21</v>
      </c>
      <c r="EG6" s="52">
        <f t="shared" si="9"/>
        <v>0.13</v>
      </c>
      <c r="EH6" s="52">
        <f t="shared" si="9"/>
        <v>0.22</v>
      </c>
      <c r="EI6" s="52">
        <f t="shared" si="9"/>
        <v>0.5</v>
      </c>
      <c r="EJ6" s="50" t="str">
        <f>IF(EJ7="-","【-】","【"&amp;SUBSTITUTE(TEXT(EJ7,"#,##0.00"),"-","△")&amp;"】")</f>
        <v>【0.39】</v>
      </c>
    </row>
    <row r="7" spans="1:140" s="53" customFormat="1" x14ac:dyDescent="0.15">
      <c r="A7"/>
      <c r="B7" s="54" t="s">
        <v>88</v>
      </c>
      <c r="C7" s="54" t="s">
        <v>89</v>
      </c>
      <c r="D7" s="54" t="s">
        <v>90</v>
      </c>
      <c r="E7" s="54" t="s">
        <v>91</v>
      </c>
      <c r="F7" s="54" t="s">
        <v>92</v>
      </c>
      <c r="G7" s="54" t="s">
        <v>93</v>
      </c>
      <c r="H7" s="54" t="s">
        <v>94</v>
      </c>
      <c r="I7" s="54" t="s">
        <v>95</v>
      </c>
      <c r="J7" s="54" t="s">
        <v>96</v>
      </c>
      <c r="K7" s="55">
        <v>227860</v>
      </c>
      <c r="L7" s="54" t="s">
        <v>97</v>
      </c>
      <c r="M7" s="55">
        <v>3</v>
      </c>
      <c r="N7" s="55">
        <v>113320</v>
      </c>
      <c r="O7" s="56" t="s">
        <v>98</v>
      </c>
      <c r="P7" s="56">
        <v>97.4</v>
      </c>
      <c r="Q7" s="55">
        <v>35</v>
      </c>
      <c r="R7" s="55">
        <v>154700</v>
      </c>
      <c r="S7" s="54" t="s">
        <v>99</v>
      </c>
      <c r="T7" s="57">
        <v>140.9</v>
      </c>
      <c r="U7" s="57">
        <v>117.12</v>
      </c>
      <c r="V7" s="57">
        <v>115.23</v>
      </c>
      <c r="W7" s="57">
        <v>112.15</v>
      </c>
      <c r="X7" s="57">
        <v>126.23</v>
      </c>
      <c r="Y7" s="57">
        <v>121.58</v>
      </c>
      <c r="Z7" s="57">
        <v>121.19</v>
      </c>
      <c r="AA7" s="57">
        <v>120.32</v>
      </c>
      <c r="AB7" s="57">
        <v>119.89</v>
      </c>
      <c r="AC7" s="58">
        <v>119.93</v>
      </c>
      <c r="AD7" s="57">
        <v>118.49</v>
      </c>
      <c r="AE7" s="57">
        <v>0</v>
      </c>
      <c r="AF7" s="57">
        <v>0</v>
      </c>
      <c r="AG7" s="57">
        <v>0</v>
      </c>
      <c r="AH7" s="57">
        <v>0</v>
      </c>
      <c r="AI7" s="57">
        <v>0</v>
      </c>
      <c r="AJ7" s="57">
        <v>22.44</v>
      </c>
      <c r="AK7" s="57">
        <v>18.82</v>
      </c>
      <c r="AL7" s="57">
        <v>17.88</v>
      </c>
      <c r="AM7" s="57">
        <v>16.670000000000002</v>
      </c>
      <c r="AN7" s="57">
        <v>9.4700000000000006</v>
      </c>
      <c r="AO7" s="57">
        <v>19.579999999999998</v>
      </c>
      <c r="AP7" s="57">
        <v>2310.0300000000002</v>
      </c>
      <c r="AQ7" s="57">
        <v>1584.77</v>
      </c>
      <c r="AR7" s="57">
        <v>889.62</v>
      </c>
      <c r="AS7" s="57">
        <v>3811.55</v>
      </c>
      <c r="AT7" s="57">
        <v>5930.47</v>
      </c>
      <c r="AU7" s="57">
        <v>345.05</v>
      </c>
      <c r="AV7" s="57">
        <v>379.14</v>
      </c>
      <c r="AW7" s="57">
        <v>394.58</v>
      </c>
      <c r="AX7" s="57">
        <v>368.36</v>
      </c>
      <c r="AY7" s="57">
        <v>380.84</v>
      </c>
      <c r="AZ7" s="57">
        <v>436.32</v>
      </c>
      <c r="BA7" s="57">
        <v>0</v>
      </c>
      <c r="BB7" s="57">
        <v>0</v>
      </c>
      <c r="BC7" s="57">
        <v>0</v>
      </c>
      <c r="BD7" s="57">
        <v>0</v>
      </c>
      <c r="BE7" s="57">
        <v>0</v>
      </c>
      <c r="BF7" s="57">
        <v>255.89</v>
      </c>
      <c r="BG7" s="57">
        <v>242.57</v>
      </c>
      <c r="BH7" s="57">
        <v>235.79</v>
      </c>
      <c r="BI7" s="57">
        <v>227.51</v>
      </c>
      <c r="BJ7" s="57">
        <v>225.72</v>
      </c>
      <c r="BK7" s="57">
        <v>238.21</v>
      </c>
      <c r="BL7" s="57">
        <v>134.51</v>
      </c>
      <c r="BM7" s="57">
        <v>103.41</v>
      </c>
      <c r="BN7" s="57">
        <v>100.41</v>
      </c>
      <c r="BO7" s="57">
        <v>95</v>
      </c>
      <c r="BP7" s="57">
        <v>103.46</v>
      </c>
      <c r="BQ7" s="57">
        <v>118.99</v>
      </c>
      <c r="BR7" s="57">
        <v>119.17</v>
      </c>
      <c r="BS7" s="57">
        <v>117.72</v>
      </c>
      <c r="BT7" s="57">
        <v>117.69</v>
      </c>
      <c r="BU7" s="57">
        <v>116.75</v>
      </c>
      <c r="BV7" s="57">
        <v>113.3</v>
      </c>
      <c r="BW7" s="57">
        <v>7.65</v>
      </c>
      <c r="BX7" s="57">
        <v>9.77</v>
      </c>
      <c r="BY7" s="57">
        <v>10.07</v>
      </c>
      <c r="BZ7" s="57">
        <v>10.64</v>
      </c>
      <c r="CA7" s="57">
        <v>9.73</v>
      </c>
      <c r="CB7" s="57">
        <v>16.850000000000001</v>
      </c>
      <c r="CC7" s="57">
        <v>16.8</v>
      </c>
      <c r="CD7" s="57">
        <v>17.03</v>
      </c>
      <c r="CE7" s="57">
        <v>17.07</v>
      </c>
      <c r="CF7" s="57">
        <v>17.22</v>
      </c>
      <c r="CG7" s="57">
        <v>18.87</v>
      </c>
      <c r="CH7" s="57">
        <v>51.14</v>
      </c>
      <c r="CI7" s="57">
        <v>51</v>
      </c>
      <c r="CJ7" s="57">
        <v>53.72</v>
      </c>
      <c r="CK7" s="57">
        <v>52.13</v>
      </c>
      <c r="CL7" s="57">
        <v>49.73</v>
      </c>
      <c r="CM7" s="57">
        <v>57.55</v>
      </c>
      <c r="CN7" s="57">
        <v>57.69</v>
      </c>
      <c r="CO7" s="57">
        <v>58.56</v>
      </c>
      <c r="CP7" s="57">
        <v>57.96</v>
      </c>
      <c r="CQ7" s="57">
        <v>56</v>
      </c>
      <c r="CR7" s="57">
        <v>53.39</v>
      </c>
      <c r="CS7" s="57">
        <v>61.81</v>
      </c>
      <c r="CT7" s="57">
        <v>70.150000000000006</v>
      </c>
      <c r="CU7" s="57">
        <v>69.91</v>
      </c>
      <c r="CV7" s="57">
        <v>68.38</v>
      </c>
      <c r="CW7" s="57">
        <v>67.89</v>
      </c>
      <c r="CX7" s="57">
        <v>79.42</v>
      </c>
      <c r="CY7" s="57">
        <v>79.2</v>
      </c>
      <c r="CZ7" s="57">
        <v>80.5</v>
      </c>
      <c r="DA7" s="57">
        <v>80.540000000000006</v>
      </c>
      <c r="DB7" s="57">
        <v>80.08</v>
      </c>
      <c r="DC7" s="57">
        <v>76.89</v>
      </c>
      <c r="DD7" s="57">
        <v>67.209999999999994</v>
      </c>
      <c r="DE7" s="57">
        <v>63.78</v>
      </c>
      <c r="DF7" s="57">
        <v>62.91</v>
      </c>
      <c r="DG7" s="57">
        <v>63.62</v>
      </c>
      <c r="DH7" s="57">
        <v>62.71</v>
      </c>
      <c r="DI7" s="57">
        <v>57.93</v>
      </c>
      <c r="DJ7" s="57">
        <v>58.88</v>
      </c>
      <c r="DK7" s="57">
        <v>59.48</v>
      </c>
      <c r="DL7" s="57">
        <v>60.09</v>
      </c>
      <c r="DM7" s="57">
        <v>60.35</v>
      </c>
      <c r="DN7" s="57">
        <v>59.52</v>
      </c>
      <c r="DO7" s="57">
        <v>73.98</v>
      </c>
      <c r="DP7" s="57">
        <v>73.98</v>
      </c>
      <c r="DQ7" s="57">
        <v>70.22</v>
      </c>
      <c r="DR7" s="57">
        <v>70.22</v>
      </c>
      <c r="DS7" s="57">
        <v>68</v>
      </c>
      <c r="DT7" s="57">
        <v>41.79</v>
      </c>
      <c r="DU7" s="57">
        <v>43.44</v>
      </c>
      <c r="DV7" s="57">
        <v>48.09</v>
      </c>
      <c r="DW7" s="57">
        <v>50.93</v>
      </c>
      <c r="DX7" s="57">
        <v>52.07</v>
      </c>
      <c r="DY7" s="57">
        <v>49.06</v>
      </c>
      <c r="DZ7" s="57">
        <v>0</v>
      </c>
      <c r="EA7" s="57">
        <v>0</v>
      </c>
      <c r="EB7" s="57">
        <v>0</v>
      </c>
      <c r="EC7" s="57">
        <v>0</v>
      </c>
      <c r="ED7" s="57">
        <v>7.59</v>
      </c>
      <c r="EE7" s="57">
        <v>0.32</v>
      </c>
      <c r="EF7" s="57">
        <v>0.21</v>
      </c>
      <c r="EG7" s="57">
        <v>0.13</v>
      </c>
      <c r="EH7" s="57">
        <v>0.22</v>
      </c>
      <c r="EI7" s="57">
        <v>0.5</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100</v>
      </c>
      <c r="C9" s="60" t="s">
        <v>101</v>
      </c>
      <c r="D9" s="60" t="s">
        <v>102</v>
      </c>
      <c r="E9" s="60" t="s">
        <v>103</v>
      </c>
      <c r="F9" s="60" t="s">
        <v>104</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41</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140.9</v>
      </c>
      <c r="V11" s="65">
        <f>IF(U6="-",NA(),U6)</f>
        <v>117.12</v>
      </c>
      <c r="W11" s="65">
        <f>IF(V6="-",NA(),V6)</f>
        <v>115.23</v>
      </c>
      <c r="X11" s="65">
        <f>IF(W6="-",NA(),W6)</f>
        <v>112.15</v>
      </c>
      <c r="Y11" s="65">
        <f>IF(X6="-",NA(),X6)</f>
        <v>126.23</v>
      </c>
      <c r="AE11" s="64" t="s">
        <v>23</v>
      </c>
      <c r="AF11" s="65">
        <f>IF(AE6="-",NA(),AE6)</f>
        <v>0</v>
      </c>
      <c r="AG11" s="65">
        <f>IF(AF6="-",NA(),AF6)</f>
        <v>0</v>
      </c>
      <c r="AH11" s="65">
        <f>IF(AG6="-",NA(),AG6)</f>
        <v>0</v>
      </c>
      <c r="AI11" s="65">
        <f>IF(AH6="-",NA(),AH6)</f>
        <v>0</v>
      </c>
      <c r="AJ11" s="65">
        <f>IF(AI6="-",NA(),AI6)</f>
        <v>0</v>
      </c>
      <c r="AP11" s="64" t="s">
        <v>23</v>
      </c>
      <c r="AQ11" s="65">
        <f>IF(AP6="-",NA(),AP6)</f>
        <v>2310.0300000000002</v>
      </c>
      <c r="AR11" s="65">
        <f>IF(AQ6="-",NA(),AQ6)</f>
        <v>1584.77</v>
      </c>
      <c r="AS11" s="65">
        <f>IF(AR6="-",NA(),AR6)</f>
        <v>889.62</v>
      </c>
      <c r="AT11" s="65">
        <f>IF(AS6="-",NA(),AS6)</f>
        <v>3811.55</v>
      </c>
      <c r="AU11" s="65">
        <f>IF(AT6="-",NA(),AT6)</f>
        <v>5930.47</v>
      </c>
      <c r="BA11" s="64" t="s">
        <v>23</v>
      </c>
      <c r="BB11" s="65">
        <f>IF(BA6="-",NA(),BA6)</f>
        <v>0</v>
      </c>
      <c r="BC11" s="65">
        <f>IF(BB6="-",NA(),BB6)</f>
        <v>0</v>
      </c>
      <c r="BD11" s="65">
        <f>IF(BC6="-",NA(),BC6)</f>
        <v>0</v>
      </c>
      <c r="BE11" s="65">
        <f>IF(BD6="-",NA(),BD6)</f>
        <v>0</v>
      </c>
      <c r="BF11" s="65">
        <f>IF(BE6="-",NA(),BE6)</f>
        <v>0</v>
      </c>
      <c r="BL11" s="64" t="s">
        <v>23</v>
      </c>
      <c r="BM11" s="65">
        <f>IF(BL6="-",NA(),BL6)</f>
        <v>134.51</v>
      </c>
      <c r="BN11" s="65">
        <f>IF(BM6="-",NA(),BM6)</f>
        <v>103.41</v>
      </c>
      <c r="BO11" s="65">
        <f>IF(BN6="-",NA(),BN6)</f>
        <v>100.41</v>
      </c>
      <c r="BP11" s="65">
        <f>IF(BO6="-",NA(),BO6)</f>
        <v>95</v>
      </c>
      <c r="BQ11" s="65">
        <f>IF(BP6="-",NA(),BP6)</f>
        <v>103.46</v>
      </c>
      <c r="BW11" s="64" t="s">
        <v>23</v>
      </c>
      <c r="BX11" s="65">
        <f>IF(BW6="-",NA(),BW6)</f>
        <v>7.65</v>
      </c>
      <c r="BY11" s="65">
        <f>IF(BX6="-",NA(),BX6)</f>
        <v>9.77</v>
      </c>
      <c r="BZ11" s="65">
        <f>IF(BY6="-",NA(),BY6)</f>
        <v>10.07</v>
      </c>
      <c r="CA11" s="65">
        <f>IF(BZ6="-",NA(),BZ6)</f>
        <v>10.64</v>
      </c>
      <c r="CB11" s="65">
        <f>IF(CA6="-",NA(),CA6)</f>
        <v>9.73</v>
      </c>
      <c r="CH11" s="64" t="s">
        <v>23</v>
      </c>
      <c r="CI11" s="65">
        <f>IF(CH6="-",NA(),CH6)</f>
        <v>51.14</v>
      </c>
      <c r="CJ11" s="65">
        <f>IF(CI6="-",NA(),CI6)</f>
        <v>51</v>
      </c>
      <c r="CK11" s="65">
        <f>IF(CJ6="-",NA(),CJ6)</f>
        <v>53.72</v>
      </c>
      <c r="CL11" s="65">
        <f>IF(CK6="-",NA(),CK6)</f>
        <v>52.13</v>
      </c>
      <c r="CM11" s="65">
        <f>IF(CL6="-",NA(),CL6)</f>
        <v>49.73</v>
      </c>
      <c r="CS11" s="64" t="s">
        <v>23</v>
      </c>
      <c r="CT11" s="65">
        <f>IF(CS6="-",NA(),CS6)</f>
        <v>61.81</v>
      </c>
      <c r="CU11" s="65">
        <f>IF(CT6="-",NA(),CT6)</f>
        <v>70.150000000000006</v>
      </c>
      <c r="CV11" s="65">
        <f>IF(CU6="-",NA(),CU6)</f>
        <v>69.91</v>
      </c>
      <c r="CW11" s="65">
        <f>IF(CV6="-",NA(),CV6)</f>
        <v>68.38</v>
      </c>
      <c r="CX11" s="65">
        <f>IF(CW6="-",NA(),CW6)</f>
        <v>67.89</v>
      </c>
      <c r="DD11" s="64" t="s">
        <v>23</v>
      </c>
      <c r="DE11" s="65">
        <f>IF(DD6="-",NA(),DD6)</f>
        <v>67.209999999999994</v>
      </c>
      <c r="DF11" s="65">
        <f>IF(DE6="-",NA(),DE6)</f>
        <v>63.78</v>
      </c>
      <c r="DG11" s="65">
        <f>IF(DF6="-",NA(),DF6)</f>
        <v>62.91</v>
      </c>
      <c r="DH11" s="65">
        <f>IF(DG6="-",NA(),DG6)</f>
        <v>63.62</v>
      </c>
      <c r="DI11" s="65">
        <f>IF(DH6="-",NA(),DH6)</f>
        <v>62.71</v>
      </c>
      <c r="DO11" s="64" t="s">
        <v>23</v>
      </c>
      <c r="DP11" s="65">
        <f>IF(DO6="-",NA(),DO6)</f>
        <v>73.98</v>
      </c>
      <c r="DQ11" s="65">
        <f>IF(DP6="-",NA(),DP6)</f>
        <v>73.98</v>
      </c>
      <c r="DR11" s="65">
        <f>IF(DQ6="-",NA(),DQ6)</f>
        <v>70.22</v>
      </c>
      <c r="DS11" s="65">
        <f>IF(DR6="-",NA(),DR6)</f>
        <v>70.22</v>
      </c>
      <c r="DT11" s="65">
        <f>IF(DS6="-",NA(),DS6)</f>
        <v>68</v>
      </c>
      <c r="DZ11" s="64" t="s">
        <v>23</v>
      </c>
      <c r="EA11" s="65">
        <f>IF(DZ6="-",NA(),DZ6)</f>
        <v>0</v>
      </c>
      <c r="EB11" s="65">
        <f>IF(EA6="-",NA(),EA6)</f>
        <v>0</v>
      </c>
      <c r="EC11" s="65">
        <f>IF(EB6="-",NA(),EB6)</f>
        <v>0</v>
      </c>
      <c r="ED11" s="65">
        <f>IF(EC6="-",NA(),EC6)</f>
        <v>0</v>
      </c>
      <c r="EE11" s="65">
        <f>IF(ED6="-",NA(),ED6)</f>
        <v>7.59</v>
      </c>
    </row>
    <row r="12" spans="1:140" x14ac:dyDescent="0.15">
      <c r="T12" s="64" t="s">
        <v>24</v>
      </c>
      <c r="U12" s="65">
        <f>IF(Y6="-",NA(),Y6)</f>
        <v>121.58</v>
      </c>
      <c r="V12" s="65">
        <f>IF(Z6="-",NA(),Z6)</f>
        <v>121.19</v>
      </c>
      <c r="W12" s="65">
        <f>IF(AA6="-",NA(),AA6)</f>
        <v>120.32</v>
      </c>
      <c r="X12" s="65">
        <f>IF(AB6="-",NA(),AB6)</f>
        <v>119.89</v>
      </c>
      <c r="Y12" s="65">
        <f>IF(AC6="-",NA(),AC6)</f>
        <v>119.93</v>
      </c>
      <c r="AE12" s="64" t="s">
        <v>24</v>
      </c>
      <c r="AF12" s="65">
        <f>IF(AJ6="-",NA(),AJ6)</f>
        <v>22.44</v>
      </c>
      <c r="AG12" s="65">
        <f t="shared" ref="AG12:AJ12" si="10">IF(AK6="-",NA(),AK6)</f>
        <v>18.82</v>
      </c>
      <c r="AH12" s="65">
        <f t="shared" si="10"/>
        <v>17.88</v>
      </c>
      <c r="AI12" s="65">
        <f t="shared" si="10"/>
        <v>16.670000000000002</v>
      </c>
      <c r="AJ12" s="65">
        <f t="shared" si="10"/>
        <v>9.4700000000000006</v>
      </c>
      <c r="AP12" s="64" t="s">
        <v>24</v>
      </c>
      <c r="AQ12" s="65">
        <f>IF(AU6="-",NA(),AU6)</f>
        <v>345.05</v>
      </c>
      <c r="AR12" s="65">
        <f t="shared" ref="AR12:AU12" si="11">IF(AV6="-",NA(),AV6)</f>
        <v>379.14</v>
      </c>
      <c r="AS12" s="65">
        <f t="shared" si="11"/>
        <v>394.58</v>
      </c>
      <c r="AT12" s="65">
        <f t="shared" si="11"/>
        <v>368.36</v>
      </c>
      <c r="AU12" s="65">
        <f t="shared" si="11"/>
        <v>380.84</v>
      </c>
      <c r="BA12" s="64" t="s">
        <v>24</v>
      </c>
      <c r="BB12" s="65">
        <f>IF(BF6="-",NA(),BF6)</f>
        <v>255.89</v>
      </c>
      <c r="BC12" s="65">
        <f t="shared" ref="BC12:BF12" si="12">IF(BG6="-",NA(),BG6)</f>
        <v>242.57</v>
      </c>
      <c r="BD12" s="65">
        <f t="shared" si="12"/>
        <v>235.79</v>
      </c>
      <c r="BE12" s="65">
        <f t="shared" si="12"/>
        <v>227.51</v>
      </c>
      <c r="BF12" s="65">
        <f t="shared" si="12"/>
        <v>225.72</v>
      </c>
      <c r="BL12" s="64" t="s">
        <v>24</v>
      </c>
      <c r="BM12" s="65">
        <f>IF(BQ6="-",NA(),BQ6)</f>
        <v>118.99</v>
      </c>
      <c r="BN12" s="65">
        <f t="shared" ref="BN12:BQ12" si="13">IF(BR6="-",NA(),BR6)</f>
        <v>119.17</v>
      </c>
      <c r="BO12" s="65">
        <f t="shared" si="13"/>
        <v>117.72</v>
      </c>
      <c r="BP12" s="65">
        <f t="shared" si="13"/>
        <v>117.69</v>
      </c>
      <c r="BQ12" s="65">
        <f t="shared" si="13"/>
        <v>116.75</v>
      </c>
      <c r="BW12" s="64" t="s">
        <v>24</v>
      </c>
      <c r="BX12" s="65">
        <f>IF(CB6="-",NA(),CB6)</f>
        <v>16.850000000000001</v>
      </c>
      <c r="BY12" s="65">
        <f t="shared" ref="BY12:CB12" si="14">IF(CC6="-",NA(),CC6)</f>
        <v>16.8</v>
      </c>
      <c r="BZ12" s="65">
        <f t="shared" si="14"/>
        <v>17.03</v>
      </c>
      <c r="CA12" s="65">
        <f t="shared" si="14"/>
        <v>17.07</v>
      </c>
      <c r="CB12" s="65">
        <f t="shared" si="14"/>
        <v>17.22</v>
      </c>
      <c r="CH12" s="64" t="s">
        <v>24</v>
      </c>
      <c r="CI12" s="65">
        <f>IF(CM6="-",NA(),CM6)</f>
        <v>57.55</v>
      </c>
      <c r="CJ12" s="65">
        <f t="shared" ref="CJ12:CM12" si="15">IF(CN6="-",NA(),CN6)</f>
        <v>57.69</v>
      </c>
      <c r="CK12" s="65">
        <f t="shared" si="15"/>
        <v>58.56</v>
      </c>
      <c r="CL12" s="65">
        <f t="shared" si="15"/>
        <v>57.96</v>
      </c>
      <c r="CM12" s="65">
        <f t="shared" si="15"/>
        <v>56</v>
      </c>
      <c r="CS12" s="64" t="s">
        <v>24</v>
      </c>
      <c r="CT12" s="65">
        <f>IF(CX6="-",NA(),CX6)</f>
        <v>79.42</v>
      </c>
      <c r="CU12" s="65">
        <f t="shared" ref="CU12:CX12" si="16">IF(CY6="-",NA(),CY6)</f>
        <v>79.2</v>
      </c>
      <c r="CV12" s="65">
        <f t="shared" si="16"/>
        <v>80.5</v>
      </c>
      <c r="CW12" s="65">
        <f t="shared" si="16"/>
        <v>80.540000000000006</v>
      </c>
      <c r="CX12" s="65">
        <f t="shared" si="16"/>
        <v>80.08</v>
      </c>
      <c r="DD12" s="64" t="s">
        <v>24</v>
      </c>
      <c r="DE12" s="65">
        <f>IF(DI6="-",NA(),DI6)</f>
        <v>57.93</v>
      </c>
      <c r="DF12" s="65">
        <f t="shared" ref="DF12:DI12" si="17">IF(DJ6="-",NA(),DJ6)</f>
        <v>58.88</v>
      </c>
      <c r="DG12" s="65">
        <f t="shared" si="17"/>
        <v>59.48</v>
      </c>
      <c r="DH12" s="65">
        <f t="shared" si="17"/>
        <v>60.09</v>
      </c>
      <c r="DI12" s="65">
        <f t="shared" si="17"/>
        <v>60.35</v>
      </c>
      <c r="DO12" s="64" t="s">
        <v>24</v>
      </c>
      <c r="DP12" s="65">
        <f>IF(DT6="-",NA(),DT6)</f>
        <v>41.79</v>
      </c>
      <c r="DQ12" s="65">
        <f t="shared" ref="DQ12:DT12" si="18">IF(DU6="-",NA(),DU6)</f>
        <v>43.44</v>
      </c>
      <c r="DR12" s="65">
        <f t="shared" si="18"/>
        <v>48.09</v>
      </c>
      <c r="DS12" s="65">
        <f t="shared" si="18"/>
        <v>50.93</v>
      </c>
      <c r="DT12" s="65">
        <f t="shared" si="18"/>
        <v>52.07</v>
      </c>
      <c r="DZ12" s="64" t="s">
        <v>24</v>
      </c>
      <c r="EA12" s="65">
        <f>IF(EE6="-",NA(),EE6)</f>
        <v>0.32</v>
      </c>
      <c r="EB12" s="65">
        <f t="shared" ref="EB12:EE12" si="19">IF(EF6="-",NA(),EF6)</f>
        <v>0.21</v>
      </c>
      <c r="EC12" s="65">
        <f t="shared" si="19"/>
        <v>0.13</v>
      </c>
      <c r="ED12" s="65">
        <f t="shared" si="19"/>
        <v>0.22</v>
      </c>
      <c r="EE12" s="65">
        <f t="shared" si="19"/>
        <v>0.5</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