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03.ad.pref.shimane.jp\企業局\総務課\経理G\17 経営比較分析表\R2年度決算分\経営比較分析\局長協議\局長修正指示反映\"/>
    </mc:Choice>
  </mc:AlternateContent>
  <workbookProtection workbookAlgorithmName="SHA-512" workbookHashValue="9YsaJ9z3OOgft6I/JUe91nPelbBso2IH7Z1EniKjeZBH5NK1OypS1/nPhc2Y1zauaphvsgzlRoERw/jKqcWm+A==" workbookSaltValue="2KY42D9qS1+tPX1oX8M0x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<sst xmlns="http://schemas.openxmlformats.org/spreadsheetml/2006/main" count="228" uniqueCount="113">
  <si>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</si>
  <si>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</si>
  <si>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</si>
  <si>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</si>
  <si>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</si>
  <si>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</si>
  <si>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</si>
  <si>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</si>
  <si>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</si>
  <si>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</si>
  <si>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</si>
  <si>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</si>
  <si>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</si>
  <si>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</si>
  <si>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</si>
  <si>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</si>
  <si>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</si>
  <si>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</si>
  <si>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</si>
  <si>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</si>
  <si>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</si>
  <si>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</si>
  <si>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</si>
  <si>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</si>
  <si>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</si>
  <si>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</si>
  <si>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</si>
  <si>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</si>
  <si>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</si>
  <si>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</si>
  <si>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</si>
  <si>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</si>
  <si>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</si>
  <si>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</si>
  <si>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</si>
  <si>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</si>
  <si>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</si>
  <si>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</si>
  <si>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</si>
  <si>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</si>
  <si>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</si>
  <si>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</si>
  <si>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</si>
  <si>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</si>
  <si>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</si>
  <si>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</si>
  <si>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</si>
  <si>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</si>
  <si>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</si>
  <si>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</si>
  <si>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</si>
  <si>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</si>
  <si>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</si>
  <si>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</si>
  <si>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</si>
  <si>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</si>
  <si>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</si>
  <si>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</si>
  <si>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</si>
  <si>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</si>
  <si>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</si>
  <si>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</si>
  <si>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</si>
  <si>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</si>
  <si>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</si>
  <si>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</si>
  <si>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</si>
  <si>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</si>
  <si>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</si>
  <si>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</si>
  <si>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</si>
  <si>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</si>
  <si>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</si>
  <si>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</si>
  <si>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</si>
  <si>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</si>
  <si>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</si>
  <si>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</si>
  <si>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</si>
  <si>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</si>
  <si>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</si>
  <si>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</si>
  <si>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</si>
  <si>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</si>
  <si>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</si>
  <si>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</si>
  <si>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</si>
  <si>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</si>
  <si>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</si>
  <si>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</si>
  <si>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</si>
  <si>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</si>
  <si>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</si>
  <si>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t>
  </si>
  <si>
    <t>法適用</t>
  </si>
  <si>
    <t>水道事業</t>
  </si>
  <si>
    <t>用水供給事業</t>
  </si>
  <si>
    <t>B</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</si>
  <si>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</si>
  <si>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</si>
  <si>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</si>
  <si>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</si>
  <si>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</si>
  <si>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</si>
  <si>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</si>
  <si>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</si>
  <si>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</si>
  <si>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</si>
  <si>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</si>
  <si>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</si>
  <si>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
　管路延長の８割近くを占める事業が平成23年から給水を開始しているため、類似団体平均に比べて低くなっていますが、昭和44年から給水を開始した事業もあり資産の老朽化は大きな課題となっています。
【②管路経年化率、③管路更新率】
　大部分の管路が昭和50年代半ば以降に布設されているため類似団体平均に比べて低くなっていますが、令和２年度は法定耐用年数を超過した施設の割合が増加したことから、今後、アセットマネジメント手法を用いた「施設管理基本計画」に基づき、施設の長寿命化を図りつつ、優先度の高い区間から管路更新を進めていきます。</t>
    <rPh sb="129" eb="132">
      <t>ダイブブン</t>
    </rPh>
    <phoneticPr fontId="4"/>
  </si>
  <si>
    <t xml:space="preserve">  本県は、人口密度が低く、かつ山間部が大部分を占めていることなどから、水道事業を経営していくには極めて厳しい環境にありますが、業務見直しや経費縮減に取り組むなど経営努力によって公営企業に求められている経営水準を維持しています。
【①経常収支比率】
　各年度とも100%を上回っており、令和２年度においても経常利益を確保しています。
【②累積欠損金比率】
　類似団体平均より高くなっていますが、平成27年度に送水管の一部を受水団体に無償で移管し除却損を計上したことによるもので、別途、自己資本は十分確保してあり、経営への影響はありません。
【③流動比率】
　類似団体平均より低いですが、200%を上回っており支払能力は十分確保しています。
【④企業債残高対給水収益比率】
　類似団体平均より高いですが、企業債の償還に支障はありません。
【⑤料金回収率】
　令和２年度は100%を下回っており、給水に係る費用は給水収益で賄われていない状況です。これは例年より修繕費等の費用増によって給水原価が増加したことが要因となっています。
【⑥給水原価】
　類似団体平均より低いのは、効率的な運営によるものです。
【⑦施設利用率】
　類似団体平均より低いですが、水需要（契約水量）が建設当初の計画水量（参画水量）を下回っているためです。
【⑧有収率】
　100%を超えており、運営に支障が無い状態です。</t>
    <rPh sb="216" eb="218">
      <t>ムショウ</t>
    </rPh>
    <phoneticPr fontId="4"/>
  </si>
  <si>
    <t>　単年度の状況をみると収支均衡を維持しており、概ね良好な経営状況にあります。
　引き続き、県民生活に不可欠である安全で良質な水道水を安定的に供給し、重要なインフラとして県民生活を支えるため、「島根県企業局経営計画」を着実に実行し、経費の縮減と適正な収入の確保などの経営努力を行っていくとともに、「施設管理基本計画」に基づき、適切な維持管理により施設の長寿命化を図りつつ、施設の更新や耐震化を進めていきます。</t>
    <rPh sb="185" eb="187">
      <t>シセツ</t>
    </rPh>
    <rPh sb="188" eb="190">
      <t>コウシン</t>
    </rPh>
    <rPh sb="191" eb="194">
      <t>タイシンカ</t>
    </rPh>
    <rPh sb="195" eb="196">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</si>
</sst>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8A2-415F-B1BF-F4AB64557BA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0.24</c:v>
                </c:pt>
                <c:pt idx="1">
                  <c:v>0.27</c:v>
                </c:pt>
                <c:pt idx="2">
                  <c:v>0.24</c:v>
                </c:pt>
                <c:pt idx="3">
                  <c:v>0.2</c:v>
                </c:pt>
                <c:pt idx="4">
                  <c:v>0.32</c:v>
                </c:pt>
              </c:numCache>
            </c:numRef>
          </c:val>
          <c:smooth val="0"/>
          <c:extLst>
            <c:ext xmlns:c16="http://schemas.microsoft.com/office/drawing/2014/chart" uri="{C3380CC4-5D6E-409C-BE32-E72D297353CC}">
              <c16:uniqueId val="{00000001-48A2-415F-B1BF-F4AB64557BA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57.36</c:v>
                </c:pt>
                <c:pt idx="1">
                  <c:v>58.42</c:v>
                </c:pt>
                <c:pt idx="2">
                  <c:v>57.89</c:v>
                </c:pt>
                <c:pt idx="3">
                  <c:v>57.02</c:v>
                </c:pt>
                <c:pt idx="4">
                  <c:v>57.54</c:v>
                </c:pt>
              </c:numCache>
            </c:numRef>
          </c:val>
          <c:extLst>
            <c:ext xmlns:c16="http://schemas.microsoft.com/office/drawing/2014/chart" uri="{C3380CC4-5D6E-409C-BE32-E72D297353CC}">
              <c16:uniqueId val="{00000000-6010-46BB-A7B9-94BA29D9D25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61.66</c:v>
                </c:pt>
                <c:pt idx="1">
                  <c:v>62.19</c:v>
                </c:pt>
                <c:pt idx="2">
                  <c:v>61.77</c:v>
                </c:pt>
                <c:pt idx="3">
                  <c:v>61.69</c:v>
                </c:pt>
                <c:pt idx="4">
                  <c:v>62.26</c:v>
                </c:pt>
              </c:numCache>
            </c:numRef>
          </c:val>
          <c:smooth val="0"/>
          <c:extLst>
            <c:ext xmlns:c16="http://schemas.microsoft.com/office/drawing/2014/chart" uri="{C3380CC4-5D6E-409C-BE32-E72D297353CC}">
              <c16:uniqueId val="{00000001-6010-46BB-A7B9-94BA29D9D25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102.31</c:v>
                </c:pt>
                <c:pt idx="1">
                  <c:v>101.9</c:v>
                </c:pt>
                <c:pt idx="2">
                  <c:v>102.42</c:v>
                </c:pt>
                <c:pt idx="3">
                  <c:v>103.59</c:v>
                </c:pt>
                <c:pt idx="4">
                  <c:v>101.25</c:v>
                </c:pt>
              </c:numCache>
            </c:numRef>
          </c:val>
          <c:extLst>
            <c:ext xmlns:c16="http://schemas.microsoft.com/office/drawing/2014/chart" uri="{C3380CC4-5D6E-409C-BE32-E72D297353CC}">
              <c16:uniqueId val="{00000000-C815-471C-8CD4-BEF1954B78D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100.05</c:v>
                </c:pt>
                <c:pt idx="1">
                  <c:v>100.05</c:v>
                </c:pt>
                <c:pt idx="2">
                  <c:v>100.08</c:v>
                </c:pt>
                <c:pt idx="3">
                  <c:v>100</c:v>
                </c:pt>
                <c:pt idx="4">
                  <c:v>100.16</c:v>
                </c:pt>
              </c:numCache>
            </c:numRef>
          </c:val>
          <c:smooth val="0"/>
          <c:extLst>
            <c:ext xmlns:c16="http://schemas.microsoft.com/office/drawing/2014/chart" uri="{C3380CC4-5D6E-409C-BE32-E72D297353CC}">
              <c16:uniqueId val="{00000001-C815-471C-8CD4-BEF1954B78D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108.3</c:v>
                </c:pt>
                <c:pt idx="1">
                  <c:v>106.04</c:v>
                </c:pt>
                <c:pt idx="2">
                  <c:v>101.84</c:v>
                </c:pt>
                <c:pt idx="3">
                  <c:v>103.51</c:v>
                </c:pt>
                <c:pt idx="4">
                  <c:v>100.52</c:v>
                </c:pt>
              </c:numCache>
            </c:numRef>
          </c:val>
          <c:extLst>
            <c:ext xmlns:c16="http://schemas.microsoft.com/office/drawing/2014/chart" uri="{C3380CC4-5D6E-409C-BE32-E72D297353CC}">
              <c16:uniqueId val="{00000000-852F-4E52-BDD1-4EA2D91C5FB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114.05</c:v>
                </c:pt>
                <c:pt idx="1">
                  <c:v>114.26</c:v>
                </c:pt>
                <c:pt idx="2">
                  <c:v>112.98</c:v>
                </c:pt>
                <c:pt idx="3">
                  <c:v>112.91</c:v>
                </c:pt>
                <c:pt idx="4">
                  <c:v>111.13</c:v>
                </c:pt>
              </c:numCache>
            </c:numRef>
          </c:val>
          <c:smooth val="0"/>
          <c:extLst>
            <c:ext xmlns:c16="http://schemas.microsoft.com/office/drawing/2014/chart" uri="{C3380CC4-5D6E-409C-BE32-E72D297353CC}">
              <c16:uniqueId val="{00000001-852F-4E52-BDD1-4EA2D91C5FB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29.46</c:v>
                </c:pt>
                <c:pt idx="1">
                  <c:v>31.64</c:v>
                </c:pt>
                <c:pt idx="2">
                  <c:v>33.49</c:v>
                </c:pt>
                <c:pt idx="3">
                  <c:v>35.39</c:v>
                </c:pt>
                <c:pt idx="4">
                  <c:v>37.53</c:v>
                </c:pt>
              </c:numCache>
            </c:numRef>
          </c:val>
          <c:extLst>
            <c:ext xmlns:c16="http://schemas.microsoft.com/office/drawing/2014/chart" uri="{C3380CC4-5D6E-409C-BE32-E72D297353CC}">
              <c16:uniqueId val="{00000000-D0C4-4AF8-8A6C-7CD12FBA595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53.56</c:v>
                </c:pt>
                <c:pt idx="1">
                  <c:v>54.73</c:v>
                </c:pt>
                <c:pt idx="2">
                  <c:v>55.77</c:v>
                </c:pt>
                <c:pt idx="3">
                  <c:v>56.48</c:v>
                </c:pt>
                <c:pt idx="4">
                  <c:v>57.5</c:v>
                </c:pt>
              </c:numCache>
            </c:numRef>
          </c:val>
          <c:smooth val="0"/>
          <c:extLst>
            <c:ext xmlns:c16="http://schemas.microsoft.com/office/drawing/2014/chart" uri="{C3380CC4-5D6E-409C-BE32-E72D297353CC}">
              <c16:uniqueId val="{00000001-D0C4-4AF8-8A6C-7CD12FBA595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0.05</c:v>
                </c:pt>
                <c:pt idx="1">
                  <c:v>0.05</c:v>
                </c:pt>
                <c:pt idx="2">
                  <c:v>0.05</c:v>
                </c:pt>
                <c:pt idx="3">
                  <c:v>0.05</c:v>
                </c:pt>
                <c:pt idx="4">
                  <c:v>10.15</c:v>
                </c:pt>
              </c:numCache>
            </c:numRef>
          </c:val>
          <c:extLst>
            <c:ext xmlns:c16="http://schemas.microsoft.com/office/drawing/2014/chart" uri="{C3380CC4-5D6E-409C-BE32-E72D297353CC}">
              <c16:uniqueId val="{00000000-CBFE-4C39-9527-8FB7434BD25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19.440000000000001</c:v>
                </c:pt>
                <c:pt idx="1">
                  <c:v>22.46</c:v>
                </c:pt>
                <c:pt idx="2">
                  <c:v>25.84</c:v>
                </c:pt>
                <c:pt idx="3">
                  <c:v>27.61</c:v>
                </c:pt>
                <c:pt idx="4">
                  <c:v>30.3</c:v>
                </c:pt>
              </c:numCache>
            </c:numRef>
          </c:val>
          <c:smooth val="0"/>
          <c:extLst>
            <c:ext xmlns:c16="http://schemas.microsoft.com/office/drawing/2014/chart" uri="{C3380CC4-5D6E-409C-BE32-E72D297353CC}">
              <c16:uniqueId val="{00000001-CBFE-4C39-9527-8FB7434BD25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36.770000000000003</c:v>
                </c:pt>
                <c:pt idx="1">
                  <c:v>30.9</c:v>
                </c:pt>
                <c:pt idx="2">
                  <c:v>28.73</c:v>
                </c:pt>
                <c:pt idx="3">
                  <c:v>24.58</c:v>
                </c:pt>
                <c:pt idx="4">
                  <c:v>24.59</c:v>
                </c:pt>
              </c:numCache>
            </c:numRef>
          </c:val>
          <c:extLst>
            <c:ext xmlns:c16="http://schemas.microsoft.com/office/drawing/2014/chart" uri="{C3380CC4-5D6E-409C-BE32-E72D297353CC}">
              <c16:uniqueId val="{00000000-5E0B-4D0B-8728-B02185CE59D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12.65</c:v>
                </c:pt>
                <c:pt idx="1">
                  <c:v>10.58</c:v>
                </c:pt>
                <c:pt idx="2">
                  <c:v>10.49</c:v>
                </c:pt>
                <c:pt idx="3">
                  <c:v>9.92</c:v>
                </c:pt>
                <c:pt idx="4">
                  <c:v>12.29</c:v>
                </c:pt>
              </c:numCache>
            </c:numRef>
          </c:val>
          <c:smooth val="0"/>
          <c:extLst>
            <c:ext xmlns:c16="http://schemas.microsoft.com/office/drawing/2014/chart" uri="{C3380CC4-5D6E-409C-BE32-E72D297353CC}">
              <c16:uniqueId val="{00000001-5E0B-4D0B-8728-B02185CE59D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212.6</c:v>
                </c:pt>
                <c:pt idx="1">
                  <c:v>216.85</c:v>
                </c:pt>
                <c:pt idx="2">
                  <c:v>202.51</c:v>
                </c:pt>
                <c:pt idx="3">
                  <c:v>227.88</c:v>
                </c:pt>
                <c:pt idx="4">
                  <c:v>247.69</c:v>
                </c:pt>
              </c:numCache>
            </c:numRef>
          </c:val>
          <c:extLst>
            <c:ext xmlns:c16="http://schemas.microsoft.com/office/drawing/2014/chart" uri="{C3380CC4-5D6E-409C-BE32-E72D297353CC}">
              <c16:uniqueId val="{00000000-AD78-4F41-972A-CA5494A645F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224.41</c:v>
                </c:pt>
                <c:pt idx="1">
                  <c:v>243.44</c:v>
                </c:pt>
                <c:pt idx="2">
                  <c:v>258.49</c:v>
                </c:pt>
                <c:pt idx="3">
                  <c:v>271.10000000000002</c:v>
                </c:pt>
                <c:pt idx="4">
                  <c:v>284.45</c:v>
                </c:pt>
              </c:numCache>
            </c:numRef>
          </c:val>
          <c:smooth val="0"/>
          <c:extLst>
            <c:ext xmlns:c16="http://schemas.microsoft.com/office/drawing/2014/chart" uri="{C3380CC4-5D6E-409C-BE32-E72D297353CC}">
              <c16:uniqueId val="{00000001-AD78-4F41-972A-CA5494A645F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530.98</c:v>
                </c:pt>
                <c:pt idx="1">
                  <c:v>514.02</c:v>
                </c:pt>
                <c:pt idx="2">
                  <c:v>491.17</c:v>
                </c:pt>
                <c:pt idx="3">
                  <c:v>460.24</c:v>
                </c:pt>
                <c:pt idx="4">
                  <c:v>429.59</c:v>
                </c:pt>
              </c:numCache>
            </c:numRef>
          </c:val>
          <c:extLst>
            <c:ext xmlns:c16="http://schemas.microsoft.com/office/drawing/2014/chart" uri="{C3380CC4-5D6E-409C-BE32-E72D297353CC}">
              <c16:uniqueId val="{00000000-8314-4646-A53E-9522E1F17D7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320.31</c:v>
                </c:pt>
                <c:pt idx="1">
                  <c:v>303.26</c:v>
                </c:pt>
                <c:pt idx="2">
                  <c:v>290.31</c:v>
                </c:pt>
                <c:pt idx="3">
                  <c:v>272.95999999999998</c:v>
                </c:pt>
                <c:pt idx="4">
                  <c:v>260.95999999999998</c:v>
                </c:pt>
              </c:numCache>
            </c:numRef>
          </c:val>
          <c:smooth val="0"/>
          <c:extLst>
            <c:ext xmlns:c16="http://schemas.microsoft.com/office/drawing/2014/chart" uri="{C3380CC4-5D6E-409C-BE32-E72D297353CC}">
              <c16:uniqueId val="{00000001-8314-4646-A53E-9522E1F17D7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107.58</c:v>
                </c:pt>
                <c:pt idx="1">
                  <c:v>105.05</c:v>
                </c:pt>
                <c:pt idx="2">
                  <c:v>100.86</c:v>
                </c:pt>
                <c:pt idx="3">
                  <c:v>101.69</c:v>
                </c:pt>
                <c:pt idx="4">
                  <c:v>98.57</c:v>
                </c:pt>
              </c:numCache>
            </c:numRef>
          </c:val>
          <c:extLst>
            <c:ext xmlns:c16="http://schemas.microsoft.com/office/drawing/2014/chart" uri="{C3380CC4-5D6E-409C-BE32-E72D297353CC}">
              <c16:uniqueId val="{00000000-AAB0-4E2C-A4BF-A4B1E7A8C49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113.88</c:v>
                </c:pt>
                <c:pt idx="1">
                  <c:v>114.14</c:v>
                </c:pt>
                <c:pt idx="2">
                  <c:v>112.83</c:v>
                </c:pt>
                <c:pt idx="3">
                  <c:v>112.84</c:v>
                </c:pt>
                <c:pt idx="4">
                  <c:v>110.77</c:v>
                </c:pt>
              </c:numCache>
            </c:numRef>
          </c:val>
          <c:smooth val="0"/>
          <c:extLst>
            <c:ext xmlns:c16="http://schemas.microsoft.com/office/drawing/2014/chart" uri="{C3380CC4-5D6E-409C-BE32-E72D297353CC}">
              <c16:uniqueId val="{00000001-AAB0-4E2C-A4BF-A4B1E7A8C49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63.31</c:v>
                </c:pt>
                <c:pt idx="1">
                  <c:v>61.75</c:v>
                </c:pt>
                <c:pt idx="2">
                  <c:v>64.55</c:v>
                </c:pt>
                <c:pt idx="3">
                  <c:v>64.069999999999993</c:v>
                </c:pt>
                <c:pt idx="4">
                  <c:v>66.5</c:v>
                </c:pt>
              </c:numCache>
            </c:numRef>
          </c:val>
          <c:extLst>
            <c:ext xmlns:c16="http://schemas.microsoft.com/office/drawing/2014/chart" uri="{C3380CC4-5D6E-409C-BE32-E72D297353CC}">
              <c16:uniqueId val="{00000000-F7DA-4101-A825-DEEBEACCF03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74.02</c:v>
                </c:pt>
                <c:pt idx="1">
                  <c:v>73.03</c:v>
                </c:pt>
                <c:pt idx="2">
                  <c:v>73.86</c:v>
                </c:pt>
                <c:pt idx="3">
                  <c:v>73.849999999999994</c:v>
                </c:pt>
                <c:pt idx="4">
                  <c:v>73.180000000000007</c:v>
                </c:pt>
              </c:numCache>
            </c:numRef>
          </c:val>
          <c:smooth val="0"/>
          <c:extLst>
            <c:ext xmlns:c16="http://schemas.microsoft.com/office/drawing/2014/chart" uri="{C3380CC4-5D6E-409C-BE32-E72D297353CC}">
              <c16:uniqueId val="{00000001-F7DA-4101-A825-DEEBEACCF03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【260.96】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【100.16】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【62.26】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【110.77】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【57.50】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64"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島根県</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用水供給事業</v>
      </c>
      <c r="Q8" s="60"/>
      <c r="R8" s="60"/>
      <c r="S8" s="60"/>
      <c r="T8" s="60"/>
      <c r="U8" s="60"/>
      <c r="V8" s="60"/>
      <c r="W8" s="60" t="str">
        <f>データ!$L$6</f>
        <v>B</v>
      </c>
      <c r="X8" s="60"/>
      <c r="Y8" s="60"/>
      <c r="Z8" s="60"/>
      <c r="AA8" s="60"/>
      <c r="AB8" s="60"/>
      <c r="AC8" s="60"/>
      <c r="AD8" s="60" t="str">
        <f>データ!$M$6</f>
        <v>非設置</v>
      </c>
      <c r="AE8" s="60"/>
      <c r="AF8" s="60"/>
      <c r="AG8" s="60"/>
      <c r="AH8" s="60"/>
      <c r="AI8" s="60"/>
      <c r="AJ8" s="60"/>
      <c r="AK8" s="4"/>
      <c r="AL8" s="61">
        <f>データ!$R$6</f>
        <v>672979</v>
      </c>
      <c r="AM8" s="61"/>
      <c r="AN8" s="61"/>
      <c r="AO8" s="61"/>
      <c r="AP8" s="61"/>
      <c r="AQ8" s="61"/>
      <c r="AR8" s="61"/>
      <c r="AS8" s="61"/>
      <c r="AT8" s="52">
        <f>データ!$S$6</f>
        <v>6707.89</v>
      </c>
      <c r="AU8" s="53"/>
      <c r="AV8" s="53"/>
      <c r="AW8" s="53"/>
      <c r="AX8" s="53"/>
      <c r="AY8" s="53"/>
      <c r="AZ8" s="53"/>
      <c r="BA8" s="53"/>
      <c r="BB8" s="54">
        <f>データ!$T$6</f>
        <v>100.33</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77.180000000000007</v>
      </c>
      <c r="J10" s="53"/>
      <c r="K10" s="53"/>
      <c r="L10" s="53"/>
      <c r="M10" s="53"/>
      <c r="N10" s="53"/>
      <c r="O10" s="64"/>
      <c r="P10" s="54">
        <f>データ!$P$6</f>
        <v>54.57</v>
      </c>
      <c r="Q10" s="54"/>
      <c r="R10" s="54"/>
      <c r="S10" s="54"/>
      <c r="T10" s="54"/>
      <c r="U10" s="54"/>
      <c r="V10" s="54"/>
      <c r="W10" s="61">
        <f>データ!$Q$6</f>
        <v>0</v>
      </c>
      <c r="X10" s="61"/>
      <c r="Y10" s="61"/>
      <c r="Z10" s="61"/>
      <c r="AA10" s="61"/>
      <c r="AB10" s="61"/>
      <c r="AC10" s="61"/>
      <c r="AD10" s="2"/>
      <c r="AE10" s="2"/>
      <c r="AF10" s="2"/>
      <c r="AG10" s="2"/>
      <c r="AH10" s="4"/>
      <c r="AI10" s="4"/>
      <c r="AJ10" s="4"/>
      <c r="AK10" s="4"/>
      <c r="AL10" s="61">
        <f>データ!$U$6</f>
        <v>280435</v>
      </c>
      <c r="AM10" s="61"/>
      <c r="AN10" s="61"/>
      <c r="AO10" s="61"/>
      <c r="AP10" s="61"/>
      <c r="AQ10" s="61"/>
      <c r="AR10" s="61"/>
      <c r="AS10" s="61"/>
      <c r="AT10" s="52">
        <f>データ!$V$6</f>
        <v>951.94</v>
      </c>
      <c r="AU10" s="53"/>
      <c r="AV10" s="53"/>
      <c r="AW10" s="53"/>
      <c r="AX10" s="53"/>
      <c r="AY10" s="53"/>
      <c r="AZ10" s="53"/>
      <c r="BA10" s="53"/>
      <c r="BB10" s="54">
        <f>データ!$W$6</f>
        <v>294.58999999999997</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7" t="s">
        <v>111</v>
      </c>
      <c r="BM16" s="88"/>
      <c r="BN16" s="88"/>
      <c r="BO16" s="88"/>
      <c r="BP16" s="88"/>
      <c r="BQ16" s="88"/>
      <c r="BR16" s="88"/>
      <c r="BS16" s="88"/>
      <c r="BT16" s="88"/>
      <c r="BU16" s="88"/>
      <c r="BV16" s="88"/>
      <c r="BW16" s="88"/>
      <c r="BX16" s="88"/>
      <c r="BY16" s="88"/>
      <c r="BZ16" s="89"/>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7"/>
      <c r="BM17" s="88"/>
      <c r="BN17" s="88"/>
      <c r="BO17" s="88"/>
      <c r="BP17" s="88"/>
      <c r="BQ17" s="88"/>
      <c r="BR17" s="88"/>
      <c r="BS17" s="88"/>
      <c r="BT17" s="88"/>
      <c r="BU17" s="88"/>
      <c r="BV17" s="88"/>
      <c r="BW17" s="88"/>
      <c r="BX17" s="88"/>
      <c r="BY17" s="88"/>
      <c r="BZ17" s="89"/>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7"/>
      <c r="BM18" s="88"/>
      <c r="BN18" s="88"/>
      <c r="BO18" s="88"/>
      <c r="BP18" s="88"/>
      <c r="BQ18" s="88"/>
      <c r="BR18" s="88"/>
      <c r="BS18" s="88"/>
      <c r="BT18" s="88"/>
      <c r="BU18" s="88"/>
      <c r="BV18" s="88"/>
      <c r="BW18" s="88"/>
      <c r="BX18" s="88"/>
      <c r="BY18" s="88"/>
      <c r="BZ18" s="89"/>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7"/>
      <c r="BM19" s="88"/>
      <c r="BN19" s="88"/>
      <c r="BO19" s="88"/>
      <c r="BP19" s="88"/>
      <c r="BQ19" s="88"/>
      <c r="BR19" s="88"/>
      <c r="BS19" s="88"/>
      <c r="BT19" s="88"/>
      <c r="BU19" s="88"/>
      <c r="BV19" s="88"/>
      <c r="BW19" s="88"/>
      <c r="BX19" s="88"/>
      <c r="BY19" s="88"/>
      <c r="BZ19" s="89"/>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7"/>
      <c r="BM20" s="88"/>
      <c r="BN20" s="88"/>
      <c r="BO20" s="88"/>
      <c r="BP20" s="88"/>
      <c r="BQ20" s="88"/>
      <c r="BR20" s="88"/>
      <c r="BS20" s="88"/>
      <c r="BT20" s="88"/>
      <c r="BU20" s="88"/>
      <c r="BV20" s="88"/>
      <c r="BW20" s="88"/>
      <c r="BX20" s="88"/>
      <c r="BY20" s="88"/>
      <c r="BZ20" s="89"/>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7"/>
      <c r="BM21" s="88"/>
      <c r="BN21" s="88"/>
      <c r="BO21" s="88"/>
      <c r="BP21" s="88"/>
      <c r="BQ21" s="88"/>
      <c r="BR21" s="88"/>
      <c r="BS21" s="88"/>
      <c r="BT21" s="88"/>
      <c r="BU21" s="88"/>
      <c r="BV21" s="88"/>
      <c r="BW21" s="88"/>
      <c r="BX21" s="88"/>
      <c r="BY21" s="88"/>
      <c r="BZ21" s="89"/>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7"/>
      <c r="BM22" s="88"/>
      <c r="BN22" s="88"/>
      <c r="BO22" s="88"/>
      <c r="BP22" s="88"/>
      <c r="BQ22" s="88"/>
      <c r="BR22" s="88"/>
      <c r="BS22" s="88"/>
      <c r="BT22" s="88"/>
      <c r="BU22" s="88"/>
      <c r="BV22" s="88"/>
      <c r="BW22" s="88"/>
      <c r="BX22" s="88"/>
      <c r="BY22" s="88"/>
      <c r="BZ22" s="89"/>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7"/>
      <c r="BM23" s="88"/>
      <c r="BN23" s="88"/>
      <c r="BO23" s="88"/>
      <c r="BP23" s="88"/>
      <c r="BQ23" s="88"/>
      <c r="BR23" s="88"/>
      <c r="BS23" s="88"/>
      <c r="BT23" s="88"/>
      <c r="BU23" s="88"/>
      <c r="BV23" s="88"/>
      <c r="BW23" s="88"/>
      <c r="BX23" s="88"/>
      <c r="BY23" s="88"/>
      <c r="BZ23" s="89"/>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7"/>
      <c r="BM24" s="88"/>
      <c r="BN24" s="88"/>
      <c r="BO24" s="88"/>
      <c r="BP24" s="88"/>
      <c r="BQ24" s="88"/>
      <c r="BR24" s="88"/>
      <c r="BS24" s="88"/>
      <c r="BT24" s="88"/>
      <c r="BU24" s="88"/>
      <c r="BV24" s="88"/>
      <c r="BW24" s="88"/>
      <c r="BX24" s="88"/>
      <c r="BY24" s="88"/>
      <c r="BZ24" s="89"/>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7"/>
      <c r="BM25" s="88"/>
      <c r="BN25" s="88"/>
      <c r="BO25" s="88"/>
      <c r="BP25" s="88"/>
      <c r="BQ25" s="88"/>
      <c r="BR25" s="88"/>
      <c r="BS25" s="88"/>
      <c r="BT25" s="88"/>
      <c r="BU25" s="88"/>
      <c r="BV25" s="88"/>
      <c r="BW25" s="88"/>
      <c r="BX25" s="88"/>
      <c r="BY25" s="88"/>
      <c r="BZ25" s="89"/>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7"/>
      <c r="BM26" s="88"/>
      <c r="BN26" s="88"/>
      <c r="BO26" s="88"/>
      <c r="BP26" s="88"/>
      <c r="BQ26" s="88"/>
      <c r="BR26" s="88"/>
      <c r="BS26" s="88"/>
      <c r="BT26" s="88"/>
      <c r="BU26" s="88"/>
      <c r="BV26" s="88"/>
      <c r="BW26" s="88"/>
      <c r="BX26" s="88"/>
      <c r="BY26" s="88"/>
      <c r="BZ26" s="89"/>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7"/>
      <c r="BM27" s="88"/>
      <c r="BN27" s="88"/>
      <c r="BO27" s="88"/>
      <c r="BP27" s="88"/>
      <c r="BQ27" s="88"/>
      <c r="BR27" s="88"/>
      <c r="BS27" s="88"/>
      <c r="BT27" s="88"/>
      <c r="BU27" s="88"/>
      <c r="BV27" s="88"/>
      <c r="BW27" s="88"/>
      <c r="BX27" s="88"/>
      <c r="BY27" s="88"/>
      <c r="BZ27" s="89"/>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7"/>
      <c r="BM28" s="88"/>
      <c r="BN28" s="88"/>
      <c r="BO28" s="88"/>
      <c r="BP28" s="88"/>
      <c r="BQ28" s="88"/>
      <c r="BR28" s="88"/>
      <c r="BS28" s="88"/>
      <c r="BT28" s="88"/>
      <c r="BU28" s="88"/>
      <c r="BV28" s="88"/>
      <c r="BW28" s="88"/>
      <c r="BX28" s="88"/>
      <c r="BY28" s="88"/>
      <c r="BZ28" s="89"/>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7"/>
      <c r="BM29" s="88"/>
      <c r="BN29" s="88"/>
      <c r="BO29" s="88"/>
      <c r="BP29" s="88"/>
      <c r="BQ29" s="88"/>
      <c r="BR29" s="88"/>
      <c r="BS29" s="88"/>
      <c r="BT29" s="88"/>
      <c r="BU29" s="88"/>
      <c r="BV29" s="88"/>
      <c r="BW29" s="88"/>
      <c r="BX29" s="88"/>
      <c r="BY29" s="88"/>
      <c r="BZ29" s="89"/>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7"/>
      <c r="BM30" s="88"/>
      <c r="BN30" s="88"/>
      <c r="BO30" s="88"/>
      <c r="BP30" s="88"/>
      <c r="BQ30" s="88"/>
      <c r="BR30" s="88"/>
      <c r="BS30" s="88"/>
      <c r="BT30" s="88"/>
      <c r="BU30" s="88"/>
      <c r="BV30" s="88"/>
      <c r="BW30" s="88"/>
      <c r="BX30" s="88"/>
      <c r="BY30" s="88"/>
      <c r="BZ30" s="89"/>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7"/>
      <c r="BM31" s="88"/>
      <c r="BN31" s="88"/>
      <c r="BO31" s="88"/>
      <c r="BP31" s="88"/>
      <c r="BQ31" s="88"/>
      <c r="BR31" s="88"/>
      <c r="BS31" s="88"/>
      <c r="BT31" s="88"/>
      <c r="BU31" s="88"/>
      <c r="BV31" s="88"/>
      <c r="BW31" s="88"/>
      <c r="BX31" s="88"/>
      <c r="BY31" s="88"/>
      <c r="BZ31" s="89"/>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7"/>
      <c r="BM32" s="88"/>
      <c r="BN32" s="88"/>
      <c r="BO32" s="88"/>
      <c r="BP32" s="88"/>
      <c r="BQ32" s="88"/>
      <c r="BR32" s="88"/>
      <c r="BS32" s="88"/>
      <c r="BT32" s="88"/>
      <c r="BU32" s="88"/>
      <c r="BV32" s="88"/>
      <c r="BW32" s="88"/>
      <c r="BX32" s="88"/>
      <c r="BY32" s="88"/>
      <c r="BZ32" s="89"/>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7"/>
      <c r="BM33" s="88"/>
      <c r="BN33" s="88"/>
      <c r="BO33" s="88"/>
      <c r="BP33" s="88"/>
      <c r="BQ33" s="88"/>
      <c r="BR33" s="88"/>
      <c r="BS33" s="88"/>
      <c r="BT33" s="88"/>
      <c r="BU33" s="88"/>
      <c r="BV33" s="88"/>
      <c r="BW33" s="88"/>
      <c r="BX33" s="88"/>
      <c r="BY33" s="88"/>
      <c r="BZ33" s="89"/>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7"/>
      <c r="BM34" s="88"/>
      <c r="BN34" s="88"/>
      <c r="BO34" s="88"/>
      <c r="BP34" s="88"/>
      <c r="BQ34" s="88"/>
      <c r="BR34" s="88"/>
      <c r="BS34" s="88"/>
      <c r="BT34" s="88"/>
      <c r="BU34" s="88"/>
      <c r="BV34" s="88"/>
      <c r="BW34" s="88"/>
      <c r="BX34" s="88"/>
      <c r="BY34" s="88"/>
      <c r="BZ34" s="89"/>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7"/>
      <c r="BM35" s="88"/>
      <c r="BN35" s="88"/>
      <c r="BO35" s="88"/>
      <c r="BP35" s="88"/>
      <c r="BQ35" s="88"/>
      <c r="BR35" s="88"/>
      <c r="BS35" s="88"/>
      <c r="BT35" s="88"/>
      <c r="BU35" s="88"/>
      <c r="BV35" s="88"/>
      <c r="BW35" s="88"/>
      <c r="BX35" s="88"/>
      <c r="BY35" s="88"/>
      <c r="BZ35" s="89"/>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7"/>
      <c r="BM36" s="88"/>
      <c r="BN36" s="88"/>
      <c r="BO36" s="88"/>
      <c r="BP36" s="88"/>
      <c r="BQ36" s="88"/>
      <c r="BR36" s="88"/>
      <c r="BS36" s="88"/>
      <c r="BT36" s="88"/>
      <c r="BU36" s="88"/>
      <c r="BV36" s="88"/>
      <c r="BW36" s="88"/>
      <c r="BX36" s="88"/>
      <c r="BY36" s="88"/>
      <c r="BZ36" s="89"/>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7"/>
      <c r="BM37" s="88"/>
      <c r="BN37" s="88"/>
      <c r="BO37" s="88"/>
      <c r="BP37" s="88"/>
      <c r="BQ37" s="88"/>
      <c r="BR37" s="88"/>
      <c r="BS37" s="88"/>
      <c r="BT37" s="88"/>
      <c r="BU37" s="88"/>
      <c r="BV37" s="88"/>
      <c r="BW37" s="88"/>
      <c r="BX37" s="88"/>
      <c r="BY37" s="88"/>
      <c r="BZ37" s="89"/>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7"/>
      <c r="BM38" s="88"/>
      <c r="BN38" s="88"/>
      <c r="BO38" s="88"/>
      <c r="BP38" s="88"/>
      <c r="BQ38" s="88"/>
      <c r="BR38" s="88"/>
      <c r="BS38" s="88"/>
      <c r="BT38" s="88"/>
      <c r="BU38" s="88"/>
      <c r="BV38" s="88"/>
      <c r="BW38" s="88"/>
      <c r="BX38" s="88"/>
      <c r="BY38" s="88"/>
      <c r="BZ38" s="89"/>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7"/>
      <c r="BM39" s="88"/>
      <c r="BN39" s="88"/>
      <c r="BO39" s="88"/>
      <c r="BP39" s="88"/>
      <c r="BQ39" s="88"/>
      <c r="BR39" s="88"/>
      <c r="BS39" s="88"/>
      <c r="BT39" s="88"/>
      <c r="BU39" s="88"/>
      <c r="BV39" s="88"/>
      <c r="BW39" s="88"/>
      <c r="BX39" s="88"/>
      <c r="BY39" s="88"/>
      <c r="BZ39" s="89"/>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7"/>
      <c r="BM40" s="88"/>
      <c r="BN40" s="88"/>
      <c r="BO40" s="88"/>
      <c r="BP40" s="88"/>
      <c r="BQ40" s="88"/>
      <c r="BR40" s="88"/>
      <c r="BS40" s="88"/>
      <c r="BT40" s="88"/>
      <c r="BU40" s="88"/>
      <c r="BV40" s="88"/>
      <c r="BW40" s="88"/>
      <c r="BX40" s="88"/>
      <c r="BY40" s="88"/>
      <c r="BZ40" s="89"/>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7"/>
      <c r="BM41" s="88"/>
      <c r="BN41" s="88"/>
      <c r="BO41" s="88"/>
      <c r="BP41" s="88"/>
      <c r="BQ41" s="88"/>
      <c r="BR41" s="88"/>
      <c r="BS41" s="88"/>
      <c r="BT41" s="88"/>
      <c r="BU41" s="88"/>
      <c r="BV41" s="88"/>
      <c r="BW41" s="88"/>
      <c r="BX41" s="88"/>
      <c r="BY41" s="88"/>
      <c r="BZ41" s="89"/>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7"/>
      <c r="BM42" s="88"/>
      <c r="BN42" s="88"/>
      <c r="BO42" s="88"/>
      <c r="BP42" s="88"/>
      <c r="BQ42" s="88"/>
      <c r="BR42" s="88"/>
      <c r="BS42" s="88"/>
      <c r="BT42" s="88"/>
      <c r="BU42" s="88"/>
      <c r="BV42" s="88"/>
      <c r="BW42" s="88"/>
      <c r="BX42" s="88"/>
      <c r="BY42" s="88"/>
      <c r="BZ42" s="89"/>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7"/>
      <c r="BM43" s="88"/>
      <c r="BN43" s="88"/>
      <c r="BO43" s="88"/>
      <c r="BP43" s="88"/>
      <c r="BQ43" s="88"/>
      <c r="BR43" s="88"/>
      <c r="BS43" s="88"/>
      <c r="BT43" s="88"/>
      <c r="BU43" s="88"/>
      <c r="BV43" s="88"/>
      <c r="BW43" s="88"/>
      <c r="BX43" s="88"/>
      <c r="BY43" s="88"/>
      <c r="BZ43" s="89"/>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110</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【111.13】</v>
      </c>
      <c r="F85" s="27" t="str">
        <f>データ!AS6</f>
        <v>【12.29】</v>
      </c>
      <c r="G85" s="27" t="str">
        <f>データ!BD6</f>
        <v>【284.45】</v>
      </c>
      <c r="H85" s="27" t="str">
        <f>データ!BO6</f>
        <v>【260.96】</v>
      </c>
      <c r="I85" s="27" t="str">
        <f>データ!BZ6</f>
        <v>【110.77】</v>
      </c>
      <c r="J85" s="27" t="str">
        <f>データ!CK6</f>
        <v>【73.18】</v>
      </c>
      <c r="K85" s="27" t="str">
        <f>データ!CV6</f>
        <v>【62.26】</v>
      </c>
      <c r="L85" s="27" t="str">
        <f>データ!DG6</f>
        <v>【100.16】</v>
      </c>
      <c r="M85" s="27" t="str">
        <f>データ!DR6</f>
        <v>【57.50】</v>
      </c>
      <c r="N85" s="27" t="str">
        <f>データ!EC6</f>
        <v>【30.30】</v>
      </c>
      <c r="O85" s="27" t="str">
        <f>データ!EN6</f>
        <v>【0.32】</v>
      </c>
    </row>
  </sheetData>
  <sheetProtection algorithmName="SHA-512" hashValue="dCuFeGVcpMRH7WpccRM+RylM8b8E2f3pFj1x4AG5hFblGetJwgqwP2nWLxuLhJCXGu3zbwFhQdL9yNcCZ5T12g==" saltValue="qBGUmhuC7A2Qx7i80WkuG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320005</v>
      </c>
      <c r="D6" s="34">
        <f t="shared" si="3"/>
        <v>46</v>
      </c>
      <c r="E6" s="34">
        <f t="shared" si="3"/>
        <v>1</v>
      </c>
      <c r="F6" s="34">
        <f t="shared" si="3"/>
        <v>0</v>
      </c>
      <c r="G6" s="34">
        <f t="shared" si="3"/>
        <v>2</v>
      </c>
      <c r="H6" s="34" t="str">
        <f t="shared" si="3"/>
        <v>島根県</v>
      </c>
      <c r="I6" s="34" t="str">
        <f t="shared" si="3"/>
        <v>法適用</v>
      </c>
      <c r="J6" s="34" t="str">
        <f t="shared" si="3"/>
        <v>水道事業</v>
      </c>
      <c r="K6" s="34" t="str">
        <f t="shared" si="3"/>
        <v>用水供給事業</v>
      </c>
      <c r="L6" s="34" t="str">
        <f t="shared" si="3"/>
        <v>B</v>
      </c>
      <c r="M6" s="34" t="str">
        <f t="shared" si="3"/>
        <v>非設置</v>
      </c>
      <c r="N6" s="35" t="str">
        <f t="shared" si="3"/>
        <v>-</v>
      </c>
      <c r="O6" s="35">
        <f t="shared" si="3"/>
        <v>77.180000000000007</v>
      </c>
      <c r="P6" s="35">
        <f t="shared" si="3"/>
        <v>54.57</v>
      </c>
      <c r="Q6" s="35">
        <f t="shared" si="3"/>
        <v>0</v>
      </c>
      <c r="R6" s="35">
        <f t="shared" si="3"/>
        <v>672979</v>
      </c>
      <c r="S6" s="35">
        <f t="shared" si="3"/>
        <v>6707.89</v>
      </c>
      <c r="T6" s="35">
        <f t="shared" si="3"/>
        <v>100.33</v>
      </c>
      <c r="U6" s="35">
        <f t="shared" si="3"/>
        <v>280435</v>
      </c>
      <c r="V6" s="35">
        <f t="shared" si="3"/>
        <v>951.94</v>
      </c>
      <c r="W6" s="35">
        <f t="shared" si="3"/>
        <v>294.58999999999997</v>
      </c>
      <c r="X6" s="36">
        <f>IF(X7="",NA(),X7)</f>
        <v>108.3</v>
      </c>
      <c r="Y6" s="36">
        <f t="shared" ref="Y6:AG6" si="4">IF(Y7="",NA(),Y7)</f>
        <v>106.04</v>
      </c>
      <c r="Z6" s="36">
        <f t="shared" si="4"/>
        <v>101.84</v>
      </c>
      <c r="AA6" s="36">
        <f t="shared" si="4"/>
        <v>103.51</v>
      </c>
      <c r="AB6" s="36">
        <f t="shared" si="4"/>
        <v>100.52</v>
      </c>
      <c r="AC6" s="36">
        <f t="shared" si="4"/>
        <v>114.05</v>
      </c>
      <c r="AD6" s="36">
        <f t="shared" si="4"/>
        <v>114.26</v>
      </c>
      <c r="AE6" s="36">
        <f t="shared" si="4"/>
        <v>112.98</v>
      </c>
      <c r="AF6" s="36">
        <f t="shared" si="4"/>
        <v>112.91</v>
      </c>
      <c r="AG6" s="36">
        <f t="shared" si="4"/>
        <v>111.13</v>
      </c>
      <c r="AH6" s="35" t="str">
        <f>IF(AH7="","",IF(AH7="-","【-】","【"&amp;SUBSTITUTE(TEXT(AH7,"#,##0.00"),"-","△")&amp;"】"))</f>
        <v>【111.13】</v>
      </c>
      <c r="AI6" s="36">
        <f>IF(AI7="",NA(),AI7)</f>
        <v>36.770000000000003</v>
      </c>
      <c r="AJ6" s="36">
        <f t="shared" ref="AJ6:AR6" si="5">IF(AJ7="",NA(),AJ7)</f>
        <v>30.9</v>
      </c>
      <c r="AK6" s="36">
        <f t="shared" si="5"/>
        <v>28.73</v>
      </c>
      <c r="AL6" s="36">
        <f t="shared" si="5"/>
        <v>24.58</v>
      </c>
      <c r="AM6" s="36">
        <f t="shared" si="5"/>
        <v>24.59</v>
      </c>
      <c r="AN6" s="36">
        <f t="shared" si="5"/>
        <v>12.65</v>
      </c>
      <c r="AO6" s="36">
        <f t="shared" si="5"/>
        <v>10.58</v>
      </c>
      <c r="AP6" s="36">
        <f t="shared" si="5"/>
        <v>10.49</v>
      </c>
      <c r="AQ6" s="36">
        <f t="shared" si="5"/>
        <v>9.92</v>
      </c>
      <c r="AR6" s="36">
        <f t="shared" si="5"/>
        <v>12.29</v>
      </c>
      <c r="AS6" s="35" t="str">
        <f>IF(AS7="","",IF(AS7="-","【-】","【"&amp;SUBSTITUTE(TEXT(AS7,"#,##0.00"),"-","△")&amp;"】"))</f>
        <v>【12.29】</v>
      </c>
      <c r="AT6" s="36">
        <f>IF(AT7="",NA(),AT7)</f>
        <v>212.6</v>
      </c>
      <c r="AU6" s="36">
        <f t="shared" ref="AU6:BC6" si="6">IF(AU7="",NA(),AU7)</f>
        <v>216.85</v>
      </c>
      <c r="AV6" s="36">
        <f t="shared" si="6"/>
        <v>202.51</v>
      </c>
      <c r="AW6" s="36">
        <f t="shared" si="6"/>
        <v>227.88</v>
      </c>
      <c r="AX6" s="36">
        <f t="shared" si="6"/>
        <v>247.69</v>
      </c>
      <c r="AY6" s="36">
        <f t="shared" si="6"/>
        <v>224.41</v>
      </c>
      <c r="AZ6" s="36">
        <f t="shared" si="6"/>
        <v>243.44</v>
      </c>
      <c r="BA6" s="36">
        <f t="shared" si="6"/>
        <v>258.49</v>
      </c>
      <c r="BB6" s="36">
        <f t="shared" si="6"/>
        <v>271.10000000000002</v>
      </c>
      <c r="BC6" s="36">
        <f t="shared" si="6"/>
        <v>284.45</v>
      </c>
      <c r="BD6" s="35" t="str">
        <f>IF(BD7="","",IF(BD7="-","【-】","【"&amp;SUBSTITUTE(TEXT(BD7,"#,##0.00"),"-","△")&amp;"】"))</f>
        <v>【284.45】</v>
      </c>
      <c r="BE6" s="36">
        <f>IF(BE7="",NA(),BE7)</f>
        <v>530.98</v>
      </c>
      <c r="BF6" s="36">
        <f t="shared" ref="BF6:BN6" si="7">IF(BF7="",NA(),BF7)</f>
        <v>514.02</v>
      </c>
      <c r="BG6" s="36">
        <f t="shared" si="7"/>
        <v>491.17</v>
      </c>
      <c r="BH6" s="36">
        <f t="shared" si="7"/>
        <v>460.24</v>
      </c>
      <c r="BI6" s="36">
        <f t="shared" si="7"/>
        <v>429.59</v>
      </c>
      <c r="BJ6" s="36">
        <f t="shared" si="7"/>
        <v>320.31</v>
      </c>
      <c r="BK6" s="36">
        <f t="shared" si="7"/>
        <v>303.26</v>
      </c>
      <c r="BL6" s="36">
        <f t="shared" si="7"/>
        <v>290.31</v>
      </c>
      <c r="BM6" s="36">
        <f t="shared" si="7"/>
        <v>272.95999999999998</v>
      </c>
      <c r="BN6" s="36">
        <f t="shared" si="7"/>
        <v>260.95999999999998</v>
      </c>
      <c r="BO6" s="35" t="str">
        <f>IF(BO7="","",IF(BO7="-","【-】","【"&amp;SUBSTITUTE(TEXT(BO7,"#,##0.00"),"-","△")&amp;"】"))</f>
        <v>【260.96】</v>
      </c>
      <c r="BP6" s="36">
        <f>IF(BP7="",NA(),BP7)</f>
        <v>107.58</v>
      </c>
      <c r="BQ6" s="36">
        <f t="shared" ref="BQ6:BY6" si="8">IF(BQ7="",NA(),BQ7)</f>
        <v>105.05</v>
      </c>
      <c r="BR6" s="36">
        <f t="shared" si="8"/>
        <v>100.86</v>
      </c>
      <c r="BS6" s="36">
        <f t="shared" si="8"/>
        <v>101.69</v>
      </c>
      <c r="BT6" s="36">
        <f t="shared" si="8"/>
        <v>98.57</v>
      </c>
      <c r="BU6" s="36">
        <f t="shared" si="8"/>
        <v>113.88</v>
      </c>
      <c r="BV6" s="36">
        <f t="shared" si="8"/>
        <v>114.14</v>
      </c>
      <c r="BW6" s="36">
        <f t="shared" si="8"/>
        <v>112.83</v>
      </c>
      <c r="BX6" s="36">
        <f t="shared" si="8"/>
        <v>112.84</v>
      </c>
      <c r="BY6" s="36">
        <f t="shared" si="8"/>
        <v>110.77</v>
      </c>
      <c r="BZ6" s="35" t="str">
        <f>IF(BZ7="","",IF(BZ7="-","【-】","【"&amp;SUBSTITUTE(TEXT(BZ7,"#,##0.00"),"-","△")&amp;"】"))</f>
        <v>【110.77】</v>
      </c>
      <c r="CA6" s="36">
        <f>IF(CA7="",NA(),CA7)</f>
        <v>63.31</v>
      </c>
      <c r="CB6" s="36">
        <f t="shared" ref="CB6:CJ6" si="9">IF(CB7="",NA(),CB7)</f>
        <v>61.75</v>
      </c>
      <c r="CC6" s="36">
        <f t="shared" si="9"/>
        <v>64.55</v>
      </c>
      <c r="CD6" s="36">
        <f t="shared" si="9"/>
        <v>64.069999999999993</v>
      </c>
      <c r="CE6" s="36">
        <f t="shared" si="9"/>
        <v>66.5</v>
      </c>
      <c r="CF6" s="36">
        <f t="shared" si="9"/>
        <v>74.02</v>
      </c>
      <c r="CG6" s="36">
        <f t="shared" si="9"/>
        <v>73.03</v>
      </c>
      <c r="CH6" s="36">
        <f t="shared" si="9"/>
        <v>73.86</v>
      </c>
      <c r="CI6" s="36">
        <f t="shared" si="9"/>
        <v>73.849999999999994</v>
      </c>
      <c r="CJ6" s="36">
        <f t="shared" si="9"/>
        <v>73.180000000000007</v>
      </c>
      <c r="CK6" s="35" t="str">
        <f>IF(CK7="","",IF(CK7="-","【-】","【"&amp;SUBSTITUTE(TEXT(CK7,"#,##0.00"),"-","△")&amp;"】"))</f>
        <v>【73.18】</v>
      </c>
      <c r="CL6" s="36">
        <f>IF(CL7="",NA(),CL7)</f>
        <v>57.36</v>
      </c>
      <c r="CM6" s="36">
        <f t="shared" ref="CM6:CU6" si="10">IF(CM7="",NA(),CM7)</f>
        <v>58.42</v>
      </c>
      <c r="CN6" s="36">
        <f t="shared" si="10"/>
        <v>57.89</v>
      </c>
      <c r="CO6" s="36">
        <f t="shared" si="10"/>
        <v>57.02</v>
      </c>
      <c r="CP6" s="36">
        <f t="shared" si="10"/>
        <v>57.54</v>
      </c>
      <c r="CQ6" s="36">
        <f t="shared" si="10"/>
        <v>61.66</v>
      </c>
      <c r="CR6" s="36">
        <f t="shared" si="10"/>
        <v>62.19</v>
      </c>
      <c r="CS6" s="36">
        <f t="shared" si="10"/>
        <v>61.77</v>
      </c>
      <c r="CT6" s="36">
        <f t="shared" si="10"/>
        <v>61.69</v>
      </c>
      <c r="CU6" s="36">
        <f t="shared" si="10"/>
        <v>62.26</v>
      </c>
      <c r="CV6" s="35" t="str">
        <f>IF(CV7="","",IF(CV7="-","【-】","【"&amp;SUBSTITUTE(TEXT(CV7,"#,##0.00"),"-","△")&amp;"】"))</f>
        <v>【62.26】</v>
      </c>
      <c r="CW6" s="36">
        <f>IF(CW7="",NA(),CW7)</f>
        <v>102.31</v>
      </c>
      <c r="CX6" s="36">
        <f t="shared" ref="CX6:DF6" si="11">IF(CX7="",NA(),CX7)</f>
        <v>101.9</v>
      </c>
      <c r="CY6" s="36">
        <f t="shared" si="11"/>
        <v>102.42</v>
      </c>
      <c r="CZ6" s="36">
        <f t="shared" si="11"/>
        <v>103.59</v>
      </c>
      <c r="DA6" s="36">
        <f t="shared" si="11"/>
        <v>101.25</v>
      </c>
      <c r="DB6" s="36">
        <f t="shared" si="11"/>
        <v>100.05</v>
      </c>
      <c r="DC6" s="36">
        <f t="shared" si="11"/>
        <v>100.05</v>
      </c>
      <c r="DD6" s="36">
        <f t="shared" si="11"/>
        <v>100.08</v>
      </c>
      <c r="DE6" s="36">
        <f t="shared" si="11"/>
        <v>100</v>
      </c>
      <c r="DF6" s="36">
        <f t="shared" si="11"/>
        <v>100.16</v>
      </c>
      <c r="DG6" s="35" t="str">
        <f>IF(DG7="","",IF(DG7="-","【-】","【"&amp;SUBSTITUTE(TEXT(DG7,"#,##0.00"),"-","△")&amp;"】"))</f>
        <v>【100.16】</v>
      </c>
      <c r="DH6" s="36">
        <f>IF(DH7="",NA(),DH7)</f>
        <v>29.46</v>
      </c>
      <c r="DI6" s="36">
        <f t="shared" ref="DI6:DQ6" si="12">IF(DI7="",NA(),DI7)</f>
        <v>31.64</v>
      </c>
      <c r="DJ6" s="36">
        <f t="shared" si="12"/>
        <v>33.49</v>
      </c>
      <c r="DK6" s="36">
        <f t="shared" si="12"/>
        <v>35.39</v>
      </c>
      <c r="DL6" s="36">
        <f t="shared" si="12"/>
        <v>37.53</v>
      </c>
      <c r="DM6" s="36">
        <f t="shared" si="12"/>
        <v>53.56</v>
      </c>
      <c r="DN6" s="36">
        <f t="shared" si="12"/>
        <v>54.73</v>
      </c>
      <c r="DO6" s="36">
        <f t="shared" si="12"/>
        <v>55.77</v>
      </c>
      <c r="DP6" s="36">
        <f t="shared" si="12"/>
        <v>56.48</v>
      </c>
      <c r="DQ6" s="36">
        <f t="shared" si="12"/>
        <v>57.5</v>
      </c>
      <c r="DR6" s="35" t="str">
        <f>IF(DR7="","",IF(DR7="-","【-】","【"&amp;SUBSTITUTE(TEXT(DR7,"#,##0.00"),"-","△")&amp;"】"))</f>
        <v>【57.50】</v>
      </c>
      <c r="DS6" s="36">
        <f>IF(DS7="",NA(),DS7)</f>
        <v>0.05</v>
      </c>
      <c r="DT6" s="36">
        <f t="shared" ref="DT6:EB6" si="13">IF(DT7="",NA(),DT7)</f>
        <v>0.05</v>
      </c>
      <c r="DU6" s="36">
        <f t="shared" si="13"/>
        <v>0.05</v>
      </c>
      <c r="DV6" s="36">
        <f t="shared" si="13"/>
        <v>0.05</v>
      </c>
      <c r="DW6" s="36">
        <f t="shared" si="13"/>
        <v>10.15</v>
      </c>
      <c r="DX6" s="36">
        <f t="shared" si="13"/>
        <v>19.440000000000001</v>
      </c>
      <c r="DY6" s="36">
        <f t="shared" si="13"/>
        <v>22.46</v>
      </c>
      <c r="DZ6" s="36">
        <f t="shared" si="13"/>
        <v>25.84</v>
      </c>
      <c r="EA6" s="36">
        <f t="shared" si="13"/>
        <v>27.61</v>
      </c>
      <c r="EB6" s="36">
        <f t="shared" si="13"/>
        <v>30.3</v>
      </c>
      <c r="EC6" s="35" t="str">
        <f>IF(EC7="","",IF(EC7="-","【-】","【"&amp;SUBSTITUTE(TEXT(EC7,"#,##0.00"),"-","△")&amp;"】"))</f>
        <v>【30.30】</v>
      </c>
      <c r="ED6" s="35">
        <f>IF(ED7="",NA(),ED7)</f>
        <v>0</v>
      </c>
      <c r="EE6" s="35">
        <f t="shared" ref="EE6:EM6" si="14">IF(EE7="",NA(),EE7)</f>
        <v>0</v>
      </c>
      <c r="EF6" s="35">
        <f t="shared" si="14"/>
        <v>0</v>
      </c>
      <c r="EG6" s="35">
        <f t="shared" si="14"/>
        <v>0</v>
      </c>
      <c r="EH6" s="35">
        <f t="shared" si="14"/>
        <v>0</v>
      </c>
      <c r="EI6" s="36">
        <f t="shared" si="14"/>
        <v>0.24</v>
      </c>
      <c r="EJ6" s="36">
        <f t="shared" si="14"/>
        <v>0.27</v>
      </c>
      <c r="EK6" s="36">
        <f t="shared" si="14"/>
        <v>0.24</v>
      </c>
      <c r="EL6" s="36">
        <f t="shared" si="14"/>
        <v>0.2</v>
      </c>
      <c r="EM6" s="36">
        <f t="shared" si="14"/>
        <v>0.32</v>
      </c>
      <c r="EN6" s="35" t="str">
        <f>IF(EN7="","",IF(EN7="-","【-】","【"&amp;SUBSTITUTE(TEXT(EN7,"#,##0.00"),"-","△")&amp;"】"))</f>
        <v>【0.32】</v>
      </c>
    </row>
    <row r="7" spans="1:144" s="37" customFormat="1" x14ac:dyDescent="0.15">
      <c r="A7" s="29"/>
      <c r="B7" s="38">
        <v>2020</v>
      </c>
      <c r="C7" s="38">
        <v>320005</v>
      </c>
      <c r="D7" s="38">
        <v>46</v>
      </c>
      <c r="E7" s="38">
        <v>1</v>
      </c>
      <c r="F7" s="38">
        <v>0</v>
      </c>
      <c r="G7" s="38">
        <v>2</v>
      </c>
      <c r="H7" s="38" t="s">
        <v>93</v>
      </c>
      <c r="I7" s="38" t="s">
        <v>94</v>
      </c>
      <c r="J7" s="38" t="s">
        <v>95</v>
      </c>
      <c r="K7" s="38" t="s">
        <v>96</v>
      </c>
      <c r="L7" s="38" t="s">
        <v>97</v>
      </c>
      <c r="M7" s="38" t="s">
        <v>98</v>
      </c>
      <c r="N7" s="39" t="s">
        <v>99</v>
      </c>
      <c r="O7" s="39">
        <v>77.180000000000007</v>
      </c>
      <c r="P7" s="39">
        <v>54.57</v>
      </c>
      <c r="Q7" s="39">
        <v>0</v>
      </c>
      <c r="R7" s="39">
        <v>672979</v>
      </c>
      <c r="S7" s="39">
        <v>6707.89</v>
      </c>
      <c r="T7" s="39">
        <v>100.33</v>
      </c>
      <c r="U7" s="39">
        <v>280435</v>
      </c>
      <c r="V7" s="39">
        <v>951.94</v>
      </c>
      <c r="W7" s="39">
        <v>294.58999999999997</v>
      </c>
      <c r="X7" s="39">
        <v>108.3</v>
      </c>
      <c r="Y7" s="39">
        <v>106.04</v>
      </c>
      <c r="Z7" s="39">
        <v>101.84</v>
      </c>
      <c r="AA7" s="39">
        <v>103.51</v>
      </c>
      <c r="AB7" s="39">
        <v>100.52</v>
      </c>
      <c r="AC7" s="39">
        <v>114.05</v>
      </c>
      <c r="AD7" s="39">
        <v>114.26</v>
      </c>
      <c r="AE7" s="39">
        <v>112.98</v>
      </c>
      <c r="AF7" s="39">
        <v>112.91</v>
      </c>
      <c r="AG7" s="39">
        <v>111.13</v>
      </c>
      <c r="AH7" s="39">
        <v>111.13</v>
      </c>
      <c r="AI7" s="39">
        <v>36.770000000000003</v>
      </c>
      <c r="AJ7" s="39">
        <v>30.9</v>
      </c>
      <c r="AK7" s="39">
        <v>28.73</v>
      </c>
      <c r="AL7" s="39">
        <v>24.58</v>
      </c>
      <c r="AM7" s="39">
        <v>24.59</v>
      </c>
      <c r="AN7" s="39">
        <v>12.65</v>
      </c>
      <c r="AO7" s="39">
        <v>10.58</v>
      </c>
      <c r="AP7" s="39">
        <v>10.49</v>
      </c>
      <c r="AQ7" s="39">
        <v>9.92</v>
      </c>
      <c r="AR7" s="39">
        <v>12.29</v>
      </c>
      <c r="AS7" s="39">
        <v>12.29</v>
      </c>
      <c r="AT7" s="39">
        <v>212.6</v>
      </c>
      <c r="AU7" s="39">
        <v>216.85</v>
      </c>
      <c r="AV7" s="39">
        <v>202.51</v>
      </c>
      <c r="AW7" s="39">
        <v>227.88</v>
      </c>
      <c r="AX7" s="39">
        <v>247.69</v>
      </c>
      <c r="AY7" s="39">
        <v>224.41</v>
      </c>
      <c r="AZ7" s="39">
        <v>243.44</v>
      </c>
      <c r="BA7" s="39">
        <v>258.49</v>
      </c>
      <c r="BB7" s="39">
        <v>271.10000000000002</v>
      </c>
      <c r="BC7" s="39">
        <v>284.45</v>
      </c>
      <c r="BD7" s="39">
        <v>284.45</v>
      </c>
      <c r="BE7" s="39">
        <v>530.98</v>
      </c>
      <c r="BF7" s="39">
        <v>514.02</v>
      </c>
      <c r="BG7" s="39">
        <v>491.17</v>
      </c>
      <c r="BH7" s="39">
        <v>460.24</v>
      </c>
      <c r="BI7" s="39">
        <v>429.59</v>
      </c>
      <c r="BJ7" s="39">
        <v>320.31</v>
      </c>
      <c r="BK7" s="39">
        <v>303.26</v>
      </c>
      <c r="BL7" s="39">
        <v>290.31</v>
      </c>
      <c r="BM7" s="39">
        <v>272.95999999999998</v>
      </c>
      <c r="BN7" s="39">
        <v>260.95999999999998</v>
      </c>
      <c r="BO7" s="39">
        <v>260.95999999999998</v>
      </c>
      <c r="BP7" s="39">
        <v>107.58</v>
      </c>
      <c r="BQ7" s="39">
        <v>105.05</v>
      </c>
      <c r="BR7" s="39">
        <v>100.86</v>
      </c>
      <c r="BS7" s="39">
        <v>101.69</v>
      </c>
      <c r="BT7" s="39">
        <v>98.57</v>
      </c>
      <c r="BU7" s="39">
        <v>113.88</v>
      </c>
      <c r="BV7" s="39">
        <v>114.14</v>
      </c>
      <c r="BW7" s="39">
        <v>112.83</v>
      </c>
      <c r="BX7" s="39">
        <v>112.84</v>
      </c>
      <c r="BY7" s="39">
        <v>110.77</v>
      </c>
      <c r="BZ7" s="39">
        <v>110.77</v>
      </c>
      <c r="CA7" s="39">
        <v>63.31</v>
      </c>
      <c r="CB7" s="39">
        <v>61.75</v>
      </c>
      <c r="CC7" s="39">
        <v>64.55</v>
      </c>
      <c r="CD7" s="39">
        <v>64.069999999999993</v>
      </c>
      <c r="CE7" s="39">
        <v>66.5</v>
      </c>
      <c r="CF7" s="39">
        <v>74.02</v>
      </c>
      <c r="CG7" s="39">
        <v>73.03</v>
      </c>
      <c r="CH7" s="39">
        <v>73.86</v>
      </c>
      <c r="CI7" s="39">
        <v>73.849999999999994</v>
      </c>
      <c r="CJ7" s="39">
        <v>73.180000000000007</v>
      </c>
      <c r="CK7" s="39">
        <v>73.180000000000007</v>
      </c>
      <c r="CL7" s="39">
        <v>57.36</v>
      </c>
      <c r="CM7" s="39">
        <v>58.42</v>
      </c>
      <c r="CN7" s="39">
        <v>57.89</v>
      </c>
      <c r="CO7" s="39">
        <v>57.02</v>
      </c>
      <c r="CP7" s="39">
        <v>57.54</v>
      </c>
      <c r="CQ7" s="39">
        <v>61.66</v>
      </c>
      <c r="CR7" s="39">
        <v>62.19</v>
      </c>
      <c r="CS7" s="39">
        <v>61.77</v>
      </c>
      <c r="CT7" s="39">
        <v>61.69</v>
      </c>
      <c r="CU7" s="39">
        <v>62.26</v>
      </c>
      <c r="CV7" s="39">
        <v>62.26</v>
      </c>
      <c r="CW7" s="39">
        <v>102.31</v>
      </c>
      <c r="CX7" s="39">
        <v>101.9</v>
      </c>
      <c r="CY7" s="39">
        <v>102.42</v>
      </c>
      <c r="CZ7" s="39">
        <v>103.59</v>
      </c>
      <c r="DA7" s="39">
        <v>101.25</v>
      </c>
      <c r="DB7" s="39">
        <v>100.05</v>
      </c>
      <c r="DC7" s="39">
        <v>100.05</v>
      </c>
      <c r="DD7" s="39">
        <v>100.08</v>
      </c>
      <c r="DE7" s="39">
        <v>100</v>
      </c>
      <c r="DF7" s="39">
        <v>100.16</v>
      </c>
      <c r="DG7" s="39">
        <v>100.16</v>
      </c>
      <c r="DH7" s="39">
        <v>29.46</v>
      </c>
      <c r="DI7" s="39">
        <v>31.64</v>
      </c>
      <c r="DJ7" s="39">
        <v>33.49</v>
      </c>
      <c r="DK7" s="39">
        <v>35.39</v>
      </c>
      <c r="DL7" s="39">
        <v>37.53</v>
      </c>
      <c r="DM7" s="39">
        <v>53.56</v>
      </c>
      <c r="DN7" s="39">
        <v>54.73</v>
      </c>
      <c r="DO7" s="39">
        <v>55.77</v>
      </c>
      <c r="DP7" s="39">
        <v>56.48</v>
      </c>
      <c r="DQ7" s="39">
        <v>57.5</v>
      </c>
      <c r="DR7" s="39">
        <v>57.5</v>
      </c>
      <c r="DS7" s="39">
        <v>0.05</v>
      </c>
      <c r="DT7" s="39">
        <v>0.05</v>
      </c>
      <c r="DU7" s="39">
        <v>0.05</v>
      </c>
      <c r="DV7" s="39">
        <v>0.05</v>
      </c>
      <c r="DW7" s="39">
        <v>10.15</v>
      </c>
      <c r="DX7" s="39">
        <v>19.440000000000001</v>
      </c>
      <c r="DY7" s="39">
        <v>22.46</v>
      </c>
      <c r="DZ7" s="39">
        <v>25.84</v>
      </c>
      <c r="EA7" s="39">
        <v>27.61</v>
      </c>
      <c r="EB7" s="39">
        <v>30.3</v>
      </c>
      <c r="EC7" s="39">
        <v>30.3</v>
      </c>
      <c r="ED7" s="39">
        <v>0</v>
      </c>
      <c r="EE7" s="39">
        <v>0</v>
      </c>
      <c r="EF7" s="39">
        <v>0</v>
      </c>
      <c r="EG7" s="39">
        <v>0</v>
      </c>
      <c r="EH7" s="39">
        <v>0</v>
      </c>
      <c r="EI7" s="39">
        <v>0.24</v>
      </c>
      <c r="EJ7" s="39">
        <v>0.27</v>
      </c>
      <c r="EK7" s="39">
        <v>0.24</v>
      </c>
      <c r="EL7" s="39">
        <v>0.2</v>
      </c>
      <c r="EM7" s="39">
        <v>0.32</v>
      </c>
      <c r="EN7" s="39">
        <v>0.32</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2022-01-19T04:03:27Z</cp:lastPrinted>
  <dcterms:created xsi:type="dcterms:W3CDTF">2021-12-03T06:55:04Z</dcterms:created>
  <dcterms:modified xsi:type="dcterms:W3CDTF">2022-01-19T04:03:37Z</dcterms:modified>
  <cp:category/>
</cp:coreProperties>
</file>