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企業局\総務課\経理G\17 経営比較分析表\R2年度決算分\経営比較分析\局長協議\局長修正指示反映\"/>
    </mc:Choice>
  </mc:AlternateContent>
  <workbookProtection workbookAlgorithmName="SHA-512" workbookHashValue="aSyYwf/pqurS7H9m63wWaRPN49hI45Xy/QdSSFh8KT+R3uvTz8waZ4bwyPWY/X7kgBWRRolFAuVZOLM2xKhgxg==" workbookSaltValue="cQ6w18kTM1cq8rajPVZV9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<sst xmlns="http://schemas.openxmlformats.org/spreadsheetml/2006/main" count="262" uniqueCount="110">
  <si>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</si>
  <si>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</si>
  <si>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</si>
  <si>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</si>
  <si>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</si>
  <si>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</si>
  <si>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</si>
  <si>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</si>
  <si>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</si>
  <si>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</si>
  <si>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</si>
  <si>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</si>
  <si>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</si>
  <si>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</si>
  <si>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</si>
  <si>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</si>
  <si>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</si>
  <si>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</si>
  <si>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</si>
  <si>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</si>
  <si>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</si>
  <si>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</si>
  <si>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</si>
  <si>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</si>
  <si>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</si>
  <si>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</si>
  <si>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</si>
  <si>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</si>
  <si>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</si>
  <si>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</si>
  <si>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</si>
  <si>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</si>
  <si>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</si>
  <si>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</si>
  <si>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</si>
  <si>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</si>
  <si>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</si>
  <si>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</si>
  <si>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</si>
  <si>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</si>
  <si>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</si>
  <si>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</si>
  <si>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</si>
  <si>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</si>
  <si>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</si>
  <si>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</si>
  <si>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</si>
  <si>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</si>
  <si>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</si>
  <si>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</si>
  <si>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</si>
  <si>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</si>
  <si>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</si>
  <si>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</si>
  <si>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</si>
  <si>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</si>
  <si>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</si>
  <si>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</si>
  <si>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</si>
  <si>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</si>
  <si>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</si>
  <si>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</si>
  <si>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</si>
  <si>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</si>
  <si>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</si>
  <si>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</si>
  <si>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</si>
  <si>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</si>
  <si>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</si>
  <si>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</si>
  <si>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</si>
  <si>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</si>
  <si>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</si>
  <si>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</si>
  <si>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</si>
  <si>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</si>
  <si>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</si>
  <si>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</si>
  <si>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</si>
  <si>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</si>
  <si>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</si>
  <si>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</si>
  <si>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</si>
  <si>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</si>
  <si>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</si>
  <si>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</si>
  <si>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</si>
  <si>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</si>
  <si>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</si>
  <si>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</si>
  <si>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</si>
  <si>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320005</t>
  </si>
  <si>
    <t>46</t>
  </si>
  <si>
    <t>02</t>
  </si>
  <si>
    <t>0</t>
  </si>
  <si>
    <t>000</t>
  </si>
  <si>
    <t>島根県</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</si>
  <si>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</si>
  <si>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</si>
  <si>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</si>
  <si>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</si>
  <si>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</si>
  <si>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</si>
  <si>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</si>
  <si>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</si>
  <si>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</si>
  <si>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</si>
  <si>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【①有形固定資産減価償却率、②管路経年化率】
　給水開始から50年経過した施設もあり類似団体平均より高い水準にあります。
【③管路更新率】
　類似団体平均より低くなっていますが、アセットマネジメント手法を用いて策定した「施設管理基本計画」に基づき、施設の長寿命化を図りつつ、優先度の高い区間から管路更新を進めていきます。</t>
    <phoneticPr fontId="5"/>
  </si>
  <si>
    <t>　本県の工業用水道事業は、県東部の２市を給水エリアとするものと、県西部の１つの工業団地を給水エリアとするものの２カ所があります。
　新規需要の開拓や業務の見直しによる経費縮減に取り組むなどの経営努力を行っています。
【①経常収支比率】
　各年度とも100%を上回っており、令和２年度においても経常利益を確保しています。
【②累積欠損金比率】
　類似団体平均より高い水準となっているのは、平成８年度から新たに給水を開始した工業団地への用水型企業の誘致が進まず、収益性の低い状況が続いたことから、平成26年度に減損処理を実施したためです。別途、内部留保資金は十分確保してあり、経営への影響はありません。
【③流動比率】
　令和２年度では270%を上回っており、当座の資金収支に支障はありません。
【④企業債残高対給水収益比率】
　施設更新事業を行っており増加していますが、企業債返済の原資となる当期利益＋減価償却費は確保されており、企業債の償還に支障はありません。
【⑤料金回収率，⑥給水原価】
　料金回収率は100%を上回っており原価に見合った料金回収はできています。
　令和２年度に給水原価が下がった理由は、修繕工事等を一部先送りしたためです。
【⑦施設利用率】
　安定的に推移しており、ほぼ平均値並みです。
【⑧契約率】
　水需要（契約水量）が建設当初の計画水量に達しないため平均値を下回っています。新規需要の開拓が課題です。</t>
    <rPh sb="601" eb="603">
      <t>シンキ</t>
    </rPh>
    <rPh sb="603" eb="605">
      <t>ジュヨウ</t>
    </rPh>
    <rPh sb="606" eb="608">
      <t>カイタク</t>
    </rPh>
    <rPh sb="609" eb="611">
      <t>カダイ</t>
    </rPh>
    <phoneticPr fontId="5"/>
  </si>
  <si>
    <t>　企業局は、「島根県企業局経営計画」に記載された、経費の縮減や新規需要の開拓などの経営改善を行い、地域の産業を支え企業活動に必要となる工業用水を安定供給します。
　また「施設管理基本計画」に基づき、適切な維持管理により施設の長寿命化を図りつつ、施設の更新や耐震化を進めていきます。</t>
    <rPh sb="122" eb="124">
      <t>シセツ</t>
    </rPh>
    <rPh sb="125" eb="127">
      <t>コウシン</t>
    </rPh>
    <rPh sb="128" eb="131">
      <t>タイシンカ</t>
    </rPh>
    <rPh sb="132" eb="13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</si>
</sst>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64.38</c:v>
                </c:pt>
                <c:pt idx="1">
                  <c:v>65.459999999999994</c:v>
                </c:pt>
                <c:pt idx="2">
                  <c:v>64.69</c:v>
                </c:pt>
                <c:pt idx="3">
                  <c:v>63.45</c:v>
                </c:pt>
                <c:pt idx="4">
                  <c:v>64.790000000000006</c:v>
                </c:pt>
              </c:numCache>
            </c:numRef>
          </c:val>
          <c:extLst>
            <c:ext xmlns:c16="http://schemas.microsoft.com/office/drawing/2014/chart" uri="{C3380CC4-5D6E-409C-BE32-E72D297353CC}">
              <c16:uniqueId val="{00000000-E3EC-4A4B-9313-26F71EE4CC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E3EC-4A4B-9313-26F71EE4CC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775.07</c:v>
                </c:pt>
                <c:pt idx="1">
                  <c:v>759.14</c:v>
                </c:pt>
                <c:pt idx="2">
                  <c:v>746.87</c:v>
                </c:pt>
                <c:pt idx="3">
                  <c:v>732.42</c:v>
                </c:pt>
                <c:pt idx="4">
                  <c:v>735.16</c:v>
                </c:pt>
              </c:numCache>
            </c:numRef>
          </c:val>
          <c:extLst>
            <c:ext xmlns:c16="http://schemas.microsoft.com/office/drawing/2014/chart" uri="{C3380CC4-5D6E-409C-BE32-E72D297353CC}">
              <c16:uniqueId val="{00000000-AC72-466B-9FB8-90C2A74E56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AC72-466B-9FB8-90C2A74E56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128.05000000000001</c:v>
                </c:pt>
                <c:pt idx="1">
                  <c:v>121.3</c:v>
                </c:pt>
                <c:pt idx="2">
                  <c:v>107.15</c:v>
                </c:pt>
                <c:pt idx="3">
                  <c:v>104.68</c:v>
                </c:pt>
                <c:pt idx="4">
                  <c:v>110.36</c:v>
                </c:pt>
              </c:numCache>
            </c:numRef>
          </c:val>
          <c:extLst>
            <c:ext xmlns:c16="http://schemas.microsoft.com/office/drawing/2014/chart" uri="{C3380CC4-5D6E-409C-BE32-E72D297353CC}">
              <c16:uniqueId val="{00000000-647E-44D0-8982-AD27252B3E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647E-44D0-8982-AD27252B3E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59.78</c:v>
                </c:pt>
                <c:pt idx="1">
                  <c:v>59.78</c:v>
                </c:pt>
                <c:pt idx="2">
                  <c:v>59.78</c:v>
                </c:pt>
                <c:pt idx="3">
                  <c:v>59.78</c:v>
                </c:pt>
                <c:pt idx="4">
                  <c:v>59.28</c:v>
                </c:pt>
              </c:numCache>
            </c:numRef>
          </c:val>
          <c:extLst>
            <c:ext xmlns:c16="http://schemas.microsoft.com/office/drawing/2014/chart" uri="{C3380CC4-5D6E-409C-BE32-E72D297353CC}">
              <c16:uniqueId val="{00000000-3903-4EFE-A9AF-133A9F79BC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3903-4EFE-A9AF-133A9F79BC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91-4952-BED0-C66EA031AA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3C91-4952-BED0-C66EA031AA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247.99</c:v>
                </c:pt>
                <c:pt idx="1">
                  <c:v>295.77</c:v>
                </c:pt>
                <c:pt idx="2">
                  <c:v>278.27999999999997</c:v>
                </c:pt>
                <c:pt idx="3">
                  <c:v>310.22000000000003</c:v>
                </c:pt>
                <c:pt idx="4">
                  <c:v>276.88</c:v>
                </c:pt>
              </c:numCache>
            </c:numRef>
          </c:val>
          <c:extLst>
            <c:ext xmlns:c16="http://schemas.microsoft.com/office/drawing/2014/chart" uri="{C3380CC4-5D6E-409C-BE32-E72D297353CC}">
              <c16:uniqueId val="{00000000-B165-4C68-B988-B418BFCEBE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B165-4C68-B988-B418BFCEBE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503.61</c:v>
                </c:pt>
                <c:pt idx="1">
                  <c:v>514.77</c:v>
                </c:pt>
                <c:pt idx="2">
                  <c:v>562.21</c:v>
                </c:pt>
                <c:pt idx="3">
                  <c:v>612.9</c:v>
                </c:pt>
                <c:pt idx="4">
                  <c:v>743.11</c:v>
                </c:pt>
              </c:numCache>
            </c:numRef>
          </c:val>
          <c:extLst>
            <c:ext xmlns:c16="http://schemas.microsoft.com/office/drawing/2014/chart" uri="{C3380CC4-5D6E-409C-BE32-E72D297353CC}">
              <c16:uniqueId val="{00000000-CADE-4C47-B93F-F1B49A2664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CADE-4C47-B93F-F1B49A2664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127.51</c:v>
                </c:pt>
                <c:pt idx="1">
                  <c:v>119.45</c:v>
                </c:pt>
                <c:pt idx="2">
                  <c:v>104.6</c:v>
                </c:pt>
                <c:pt idx="3">
                  <c:v>100.99</c:v>
                </c:pt>
                <c:pt idx="4">
                  <c:v>106.17</c:v>
                </c:pt>
              </c:numCache>
            </c:numRef>
          </c:val>
          <c:extLst>
            <c:ext xmlns:c16="http://schemas.microsoft.com/office/drawing/2014/chart" uri="{C3380CC4-5D6E-409C-BE32-E72D297353CC}">
              <c16:uniqueId val="{00000000-D323-45FD-80BD-1C412581E6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D323-45FD-80BD-1C412581E6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13.52</c:v>
                </c:pt>
                <c:pt idx="1">
                  <c:v>14.43</c:v>
                </c:pt>
                <c:pt idx="2">
                  <c:v>16.510000000000002</c:v>
                </c:pt>
                <c:pt idx="3">
                  <c:v>17.28</c:v>
                </c:pt>
                <c:pt idx="4">
                  <c:v>16.440000000000001</c:v>
                </c:pt>
              </c:numCache>
            </c:numRef>
          </c:val>
          <c:extLst>
            <c:ext xmlns:c16="http://schemas.microsoft.com/office/drawing/2014/chart" uri="{C3380CC4-5D6E-409C-BE32-E72D297353CC}">
              <c16:uniqueId val="{00000000-EF13-48B4-B5B0-DCEEC616FE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EF13-48B4-B5B0-DCEEC616FE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44.11</c:v>
                </c:pt>
                <c:pt idx="1">
                  <c:v>44.96</c:v>
                </c:pt>
                <c:pt idx="2">
                  <c:v>44.35</c:v>
                </c:pt>
                <c:pt idx="3">
                  <c:v>43.34</c:v>
                </c:pt>
                <c:pt idx="4">
                  <c:v>43.54</c:v>
                </c:pt>
              </c:numCache>
            </c:numRef>
          </c:val>
          <c:extLst>
            <c:ext xmlns:c16="http://schemas.microsoft.com/office/drawing/2014/chart" uri="{C3380CC4-5D6E-409C-BE32-E72D297353CC}">
              <c16:uniqueId val="{00000000-7A16-4FEC-8010-4177C23DE3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7A16-4FEC-8010-4177C23DE32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57.26</c:v>
                </c:pt>
                <c:pt idx="1">
                  <c:v>57.14</c:v>
                </c:pt>
                <c:pt idx="2">
                  <c:v>57.39</c:v>
                </c:pt>
                <c:pt idx="3">
                  <c:v>57.34</c:v>
                </c:pt>
                <c:pt idx="4">
                  <c:v>56.28</c:v>
                </c:pt>
              </c:numCache>
            </c:numRef>
          </c:val>
          <c:extLst>
            <c:ext xmlns:c16="http://schemas.microsoft.com/office/drawing/2014/chart" uri="{C3380CC4-5D6E-409C-BE32-E72D297353CC}">
              <c16:uniqueId val="{00000000-9C09-472B-9676-26191358FE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9C09-472B-9676-26191358FE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H52" zoomScale="90" zoomScaleNormal="90" workbookViewId="0">
      <selection activeCell="RZ59" sqref="RZ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島根県</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49000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2</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21335</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-11.3</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32</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27578</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非設置</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8" t="s">
        <v>108</v>
      </c>
      <c r="SN16" s="129"/>
      <c r="SO16" s="129"/>
      <c r="SP16" s="129"/>
      <c r="SQ16" s="129"/>
      <c r="SR16" s="129"/>
      <c r="SS16" s="129"/>
      <c r="ST16" s="129"/>
      <c r="SU16" s="129"/>
      <c r="SV16" s="129"/>
      <c r="SW16" s="129"/>
      <c r="SX16" s="129"/>
      <c r="SY16" s="129"/>
      <c r="SZ16" s="129"/>
      <c r="TA16" s="130"/>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28"/>
      <c r="SN17" s="129"/>
      <c r="SO17" s="129"/>
      <c r="SP17" s="129"/>
      <c r="SQ17" s="129"/>
      <c r="SR17" s="129"/>
      <c r="SS17" s="129"/>
      <c r="ST17" s="129"/>
      <c r="SU17" s="129"/>
      <c r="SV17" s="129"/>
      <c r="SW17" s="129"/>
      <c r="SX17" s="129"/>
      <c r="SY17" s="129"/>
      <c r="SZ17" s="129"/>
      <c r="TA17" s="130"/>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28"/>
      <c r="SN18" s="129"/>
      <c r="SO18" s="129"/>
      <c r="SP18" s="129"/>
      <c r="SQ18" s="129"/>
      <c r="SR18" s="129"/>
      <c r="SS18" s="129"/>
      <c r="ST18" s="129"/>
      <c r="SU18" s="129"/>
      <c r="SV18" s="129"/>
      <c r="SW18" s="129"/>
      <c r="SX18" s="129"/>
      <c r="SY18" s="129"/>
      <c r="SZ18" s="129"/>
      <c r="TA18" s="130"/>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28"/>
      <c r="SN19" s="129"/>
      <c r="SO19" s="129"/>
      <c r="SP19" s="129"/>
      <c r="SQ19" s="129"/>
      <c r="SR19" s="129"/>
      <c r="SS19" s="129"/>
      <c r="ST19" s="129"/>
      <c r="SU19" s="129"/>
      <c r="SV19" s="129"/>
      <c r="SW19" s="129"/>
      <c r="SX19" s="129"/>
      <c r="SY19" s="129"/>
      <c r="SZ19" s="129"/>
      <c r="TA19" s="130"/>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28"/>
      <c r="SN20" s="129"/>
      <c r="SO20" s="129"/>
      <c r="SP20" s="129"/>
      <c r="SQ20" s="129"/>
      <c r="SR20" s="129"/>
      <c r="SS20" s="129"/>
      <c r="ST20" s="129"/>
      <c r="SU20" s="129"/>
      <c r="SV20" s="129"/>
      <c r="SW20" s="129"/>
      <c r="SX20" s="129"/>
      <c r="SY20" s="129"/>
      <c r="SZ20" s="129"/>
      <c r="TA20" s="130"/>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28"/>
      <c r="SN21" s="129"/>
      <c r="SO21" s="129"/>
      <c r="SP21" s="129"/>
      <c r="SQ21" s="129"/>
      <c r="SR21" s="129"/>
      <c r="SS21" s="129"/>
      <c r="ST21" s="129"/>
      <c r="SU21" s="129"/>
      <c r="SV21" s="129"/>
      <c r="SW21" s="129"/>
      <c r="SX21" s="129"/>
      <c r="SY21" s="129"/>
      <c r="SZ21" s="129"/>
      <c r="TA21" s="130"/>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28"/>
      <c r="SN22" s="129"/>
      <c r="SO22" s="129"/>
      <c r="SP22" s="129"/>
      <c r="SQ22" s="129"/>
      <c r="SR22" s="129"/>
      <c r="SS22" s="129"/>
      <c r="ST22" s="129"/>
      <c r="SU22" s="129"/>
      <c r="SV22" s="129"/>
      <c r="SW22" s="129"/>
      <c r="SX22" s="129"/>
      <c r="SY22" s="129"/>
      <c r="SZ22" s="129"/>
      <c r="TA22" s="130"/>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28"/>
      <c r="SN23" s="129"/>
      <c r="SO23" s="129"/>
      <c r="SP23" s="129"/>
      <c r="SQ23" s="129"/>
      <c r="SR23" s="129"/>
      <c r="SS23" s="129"/>
      <c r="ST23" s="129"/>
      <c r="SU23" s="129"/>
      <c r="SV23" s="129"/>
      <c r="SW23" s="129"/>
      <c r="SX23" s="129"/>
      <c r="SY23" s="129"/>
      <c r="SZ23" s="129"/>
      <c r="TA23" s="130"/>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28"/>
      <c r="SN24" s="129"/>
      <c r="SO24" s="129"/>
      <c r="SP24" s="129"/>
      <c r="SQ24" s="129"/>
      <c r="SR24" s="129"/>
      <c r="SS24" s="129"/>
      <c r="ST24" s="129"/>
      <c r="SU24" s="129"/>
      <c r="SV24" s="129"/>
      <c r="SW24" s="129"/>
      <c r="SX24" s="129"/>
      <c r="SY24" s="129"/>
      <c r="SZ24" s="129"/>
      <c r="TA24" s="130"/>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28"/>
      <c r="SN25" s="129"/>
      <c r="SO25" s="129"/>
      <c r="SP25" s="129"/>
      <c r="SQ25" s="129"/>
      <c r="SR25" s="129"/>
      <c r="SS25" s="129"/>
      <c r="ST25" s="129"/>
      <c r="SU25" s="129"/>
      <c r="SV25" s="129"/>
      <c r="SW25" s="129"/>
      <c r="SX25" s="129"/>
      <c r="SY25" s="129"/>
      <c r="SZ25" s="129"/>
      <c r="TA25" s="130"/>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28"/>
      <c r="SN26" s="129"/>
      <c r="SO26" s="129"/>
      <c r="SP26" s="129"/>
      <c r="SQ26" s="129"/>
      <c r="SR26" s="129"/>
      <c r="SS26" s="129"/>
      <c r="ST26" s="129"/>
      <c r="SU26" s="129"/>
      <c r="SV26" s="129"/>
      <c r="SW26" s="129"/>
      <c r="SX26" s="129"/>
      <c r="SY26" s="129"/>
      <c r="SZ26" s="129"/>
      <c r="TA26" s="130"/>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28"/>
      <c r="SN27" s="129"/>
      <c r="SO27" s="129"/>
      <c r="SP27" s="129"/>
      <c r="SQ27" s="129"/>
      <c r="SR27" s="129"/>
      <c r="SS27" s="129"/>
      <c r="ST27" s="129"/>
      <c r="SU27" s="129"/>
      <c r="SV27" s="129"/>
      <c r="SW27" s="129"/>
      <c r="SX27" s="129"/>
      <c r="SY27" s="129"/>
      <c r="SZ27" s="129"/>
      <c r="TA27" s="130"/>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28"/>
      <c r="SN28" s="129"/>
      <c r="SO28" s="129"/>
      <c r="SP28" s="129"/>
      <c r="SQ28" s="129"/>
      <c r="SR28" s="129"/>
      <c r="SS28" s="129"/>
      <c r="ST28" s="129"/>
      <c r="SU28" s="129"/>
      <c r="SV28" s="129"/>
      <c r="SW28" s="129"/>
      <c r="SX28" s="129"/>
      <c r="SY28" s="129"/>
      <c r="SZ28" s="129"/>
      <c r="TA28" s="130"/>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28"/>
      <c r="SN29" s="129"/>
      <c r="SO29" s="129"/>
      <c r="SP29" s="129"/>
      <c r="SQ29" s="129"/>
      <c r="SR29" s="129"/>
      <c r="SS29" s="129"/>
      <c r="ST29" s="129"/>
      <c r="SU29" s="129"/>
      <c r="SV29" s="129"/>
      <c r="SW29" s="129"/>
      <c r="SX29" s="129"/>
      <c r="SY29" s="129"/>
      <c r="SZ29" s="129"/>
      <c r="TA29" s="130"/>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8"/>
      <c r="SN30" s="129"/>
      <c r="SO30" s="129"/>
      <c r="SP30" s="129"/>
      <c r="SQ30" s="129"/>
      <c r="SR30" s="129"/>
      <c r="SS30" s="129"/>
      <c r="ST30" s="129"/>
      <c r="SU30" s="129"/>
      <c r="SV30" s="129"/>
      <c r="SW30" s="129"/>
      <c r="SX30" s="129"/>
      <c r="SY30" s="129"/>
      <c r="SZ30" s="129"/>
      <c r="TA30" s="130"/>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28"/>
      <c r="SN31" s="129"/>
      <c r="SO31" s="129"/>
      <c r="SP31" s="129"/>
      <c r="SQ31" s="129"/>
      <c r="SR31" s="129"/>
      <c r="SS31" s="129"/>
      <c r="ST31" s="129"/>
      <c r="SU31" s="129"/>
      <c r="SV31" s="129"/>
      <c r="SW31" s="129"/>
      <c r="SX31" s="129"/>
      <c r="SY31" s="129"/>
      <c r="SZ31" s="129"/>
      <c r="TA31" s="130"/>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128.05000000000001</v>
      </c>
      <c r="Y32" s="107"/>
      <c r="Z32" s="107"/>
      <c r="AA32" s="107"/>
      <c r="AB32" s="107"/>
      <c r="AC32" s="107"/>
      <c r="AD32" s="107"/>
      <c r="AE32" s="107"/>
      <c r="AF32" s="107"/>
      <c r="AG32" s="107"/>
      <c r="AH32" s="107"/>
      <c r="AI32" s="107"/>
      <c r="AJ32" s="107"/>
      <c r="AK32" s="107"/>
      <c r="AL32" s="107"/>
      <c r="AM32" s="107"/>
      <c r="AN32" s="107"/>
      <c r="AO32" s="107"/>
      <c r="AP32" s="107"/>
      <c r="AQ32" s="108"/>
      <c r="AR32" s="106">
        <f>データ!U6</f>
        <v>121.3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107.15</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104.68</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110.36</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775.07</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759.14</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746.87</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732.42</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735.16</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247.99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295.77</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278.27999999999997</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310.22000000000003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276.88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503.61</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514.77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562.21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612.9</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743.11</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28"/>
      <c r="SN32" s="129"/>
      <c r="SO32" s="129"/>
      <c r="SP32" s="129"/>
      <c r="SQ32" s="129"/>
      <c r="SR32" s="129"/>
      <c r="SS32" s="129"/>
      <c r="ST32" s="129"/>
      <c r="SU32" s="129"/>
      <c r="SV32" s="129"/>
      <c r="SW32" s="129"/>
      <c r="SX32" s="129"/>
      <c r="SY32" s="129"/>
      <c r="SZ32" s="129"/>
      <c r="TA32" s="130"/>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109.99</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109.1</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108.18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114.99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110.04</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83.56</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82.78</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79.27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75.56</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68.38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688.41</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649.91999999999996</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680.22</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786.06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771.18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505.25</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531.53</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504.73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450.91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444.01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28"/>
      <c r="SN33" s="129"/>
      <c r="SO33" s="129"/>
      <c r="SP33" s="129"/>
      <c r="SQ33" s="129"/>
      <c r="SR33" s="129"/>
      <c r="SS33" s="129"/>
      <c r="ST33" s="129"/>
      <c r="SU33" s="129"/>
      <c r="SV33" s="129"/>
      <c r="SW33" s="129"/>
      <c r="SX33" s="129"/>
      <c r="SY33" s="129"/>
      <c r="SZ33" s="129"/>
      <c r="TA33" s="130"/>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128"/>
      <c r="SN34" s="129"/>
      <c r="SO34" s="129"/>
      <c r="SP34" s="129"/>
      <c r="SQ34" s="129"/>
      <c r="SR34" s="129"/>
      <c r="SS34" s="129"/>
      <c r="ST34" s="129"/>
      <c r="SU34" s="129"/>
      <c r="SV34" s="129"/>
      <c r="SW34" s="129"/>
      <c r="SX34" s="129"/>
      <c r="SY34" s="129"/>
      <c r="SZ34" s="129"/>
      <c r="TA34" s="130"/>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8"/>
      <c r="SN35" s="129"/>
      <c r="SO35" s="129"/>
      <c r="SP35" s="129"/>
      <c r="SQ35" s="129"/>
      <c r="SR35" s="129"/>
      <c r="SS35" s="129"/>
      <c r="ST35" s="129"/>
      <c r="SU35" s="129"/>
      <c r="SV35" s="129"/>
      <c r="SW35" s="129"/>
      <c r="SX35" s="129"/>
      <c r="SY35" s="129"/>
      <c r="SZ35" s="129"/>
      <c r="TA35" s="130"/>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8"/>
      <c r="SN36" s="129"/>
      <c r="SO36" s="129"/>
      <c r="SP36" s="129"/>
      <c r="SQ36" s="129"/>
      <c r="SR36" s="129"/>
      <c r="SS36" s="129"/>
      <c r="ST36" s="129"/>
      <c r="SU36" s="129"/>
      <c r="SV36" s="129"/>
      <c r="SW36" s="129"/>
      <c r="SX36" s="129"/>
      <c r="SY36" s="129"/>
      <c r="SZ36" s="129"/>
      <c r="TA36" s="130"/>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8"/>
      <c r="SN37" s="129"/>
      <c r="SO37" s="129"/>
      <c r="SP37" s="129"/>
      <c r="SQ37" s="129"/>
      <c r="SR37" s="129"/>
      <c r="SS37" s="129"/>
      <c r="ST37" s="129"/>
      <c r="SU37" s="129"/>
      <c r="SV37" s="129"/>
      <c r="SW37" s="129"/>
      <c r="SX37" s="129"/>
      <c r="SY37" s="129"/>
      <c r="SZ37" s="129"/>
      <c r="TA37" s="130"/>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8"/>
      <c r="SN38" s="129"/>
      <c r="SO38" s="129"/>
      <c r="SP38" s="129"/>
      <c r="SQ38" s="129"/>
      <c r="SR38" s="129"/>
      <c r="SS38" s="129"/>
      <c r="ST38" s="129"/>
      <c r="SU38" s="129"/>
      <c r="SV38" s="129"/>
      <c r="SW38" s="129"/>
      <c r="SX38" s="129"/>
      <c r="SY38" s="129"/>
      <c r="SZ38" s="129"/>
      <c r="TA38" s="130"/>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8"/>
      <c r="SN39" s="129"/>
      <c r="SO39" s="129"/>
      <c r="SP39" s="129"/>
      <c r="SQ39" s="129"/>
      <c r="SR39" s="129"/>
      <c r="SS39" s="129"/>
      <c r="ST39" s="129"/>
      <c r="SU39" s="129"/>
      <c r="SV39" s="129"/>
      <c r="SW39" s="129"/>
      <c r="SX39" s="129"/>
      <c r="SY39" s="129"/>
      <c r="SZ39" s="129"/>
      <c r="TA39" s="130"/>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28"/>
      <c r="SN40" s="129"/>
      <c r="SO40" s="129"/>
      <c r="SP40" s="129"/>
      <c r="SQ40" s="129"/>
      <c r="SR40" s="129"/>
      <c r="SS40" s="129"/>
      <c r="ST40" s="129"/>
      <c r="SU40" s="129"/>
      <c r="SV40" s="129"/>
      <c r="SW40" s="129"/>
      <c r="SX40" s="129"/>
      <c r="SY40" s="129"/>
      <c r="SZ40" s="129"/>
      <c r="TA40" s="130"/>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28"/>
      <c r="SN41" s="129"/>
      <c r="SO41" s="129"/>
      <c r="SP41" s="129"/>
      <c r="SQ41" s="129"/>
      <c r="SR41" s="129"/>
      <c r="SS41" s="129"/>
      <c r="ST41" s="129"/>
      <c r="SU41" s="129"/>
      <c r="SV41" s="129"/>
      <c r="SW41" s="129"/>
      <c r="SX41" s="129"/>
      <c r="SY41" s="129"/>
      <c r="SZ41" s="129"/>
      <c r="TA41" s="130"/>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28"/>
      <c r="SN42" s="129"/>
      <c r="SO42" s="129"/>
      <c r="SP42" s="129"/>
      <c r="SQ42" s="129"/>
      <c r="SR42" s="129"/>
      <c r="SS42" s="129"/>
      <c r="ST42" s="129"/>
      <c r="SU42" s="129"/>
      <c r="SV42" s="129"/>
      <c r="SW42" s="129"/>
      <c r="SX42" s="129"/>
      <c r="SY42" s="129"/>
      <c r="SZ42" s="129"/>
      <c r="TA42" s="130"/>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28"/>
      <c r="SN43" s="129"/>
      <c r="SO43" s="129"/>
      <c r="SP43" s="129"/>
      <c r="SQ43" s="129"/>
      <c r="SR43" s="129"/>
      <c r="SS43" s="129"/>
      <c r="ST43" s="129"/>
      <c r="SU43" s="129"/>
      <c r="SV43" s="129"/>
      <c r="SW43" s="129"/>
      <c r="SX43" s="129"/>
      <c r="SY43" s="129"/>
      <c r="SZ43" s="129"/>
      <c r="TA43" s="130"/>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28"/>
      <c r="SN44" s="129"/>
      <c r="SO44" s="129"/>
      <c r="SP44" s="129"/>
      <c r="SQ44" s="129"/>
      <c r="SR44" s="129"/>
      <c r="SS44" s="129"/>
      <c r="ST44" s="129"/>
      <c r="SU44" s="129"/>
      <c r="SV44" s="129"/>
      <c r="SW44" s="129"/>
      <c r="SX44" s="129"/>
      <c r="SY44" s="129"/>
      <c r="SZ44" s="129"/>
      <c r="TA44" s="130"/>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31"/>
      <c r="SN45" s="132"/>
      <c r="SO45" s="132"/>
      <c r="SP45" s="132"/>
      <c r="SQ45" s="132"/>
      <c r="SR45" s="132"/>
      <c r="SS45" s="132"/>
      <c r="ST45" s="132"/>
      <c r="SU45" s="132"/>
      <c r="SV45" s="132"/>
      <c r="SW45" s="132"/>
      <c r="SX45" s="132"/>
      <c r="SY45" s="132"/>
      <c r="SZ45" s="132"/>
      <c r="TA45" s="133"/>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107</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127.51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119.45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104.6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100.99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106.17</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13.52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14.43</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16.510000000000002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17.28</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16.440000000000001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44.11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44.96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44.35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43.34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43.54</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57.26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57.14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57.39</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57.34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56.28</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93.58</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93.31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92.2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103.39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96.49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33.79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33.81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34.33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30.96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33.229999999999997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43.12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43.85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44.05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45.51</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44.67</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61.62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61.64</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61.85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64.14</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63.89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109</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64.38</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65.459999999999994</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64.69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63.45</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64.790000000000006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59.78</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59.78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59.78</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59.78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59.28</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51.15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52.15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52.21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54.51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55.38</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20.8</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29.43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32.03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36.58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40.880000000000003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0.36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0.12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38</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39</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rHSvkPKGrS1lb9ixGI19aNSZ+hZNCQyApO2XZZToUXkLkoKm4qhpEihrhKEfR6ZqHQpYr0Ug1ia5Wfuyt+IFg==" saltValue="e6CdDygivJXEWDs6cWoFT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60" t="s">
        <v>49</v>
      </c>
      <c r="I3" s="161"/>
      <c r="J3" s="161"/>
      <c r="K3" s="161"/>
      <c r="L3" s="161"/>
      <c r="M3" s="161"/>
      <c r="N3" s="161"/>
      <c r="O3" s="161"/>
      <c r="P3" s="161"/>
      <c r="Q3" s="161"/>
      <c r="R3" s="161"/>
      <c r="S3" s="161"/>
      <c r="T3" s="164" t="s">
        <v>50</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51</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52</v>
      </c>
      <c r="B4" s="47"/>
      <c r="C4" s="47"/>
      <c r="D4" s="47"/>
      <c r="E4" s="47"/>
      <c r="F4" s="47"/>
      <c r="G4" s="47"/>
      <c r="H4" s="162"/>
      <c r="I4" s="163"/>
      <c r="J4" s="163"/>
      <c r="K4" s="163"/>
      <c r="L4" s="163"/>
      <c r="M4" s="163"/>
      <c r="N4" s="163"/>
      <c r="O4" s="163"/>
      <c r="P4" s="163"/>
      <c r="Q4" s="163"/>
      <c r="R4" s="163"/>
      <c r="S4" s="163"/>
      <c r="T4" s="159" t="s">
        <v>53</v>
      </c>
      <c r="U4" s="159"/>
      <c r="V4" s="159"/>
      <c r="W4" s="159"/>
      <c r="X4" s="159"/>
      <c r="Y4" s="159"/>
      <c r="Z4" s="159"/>
      <c r="AA4" s="159"/>
      <c r="AB4" s="159"/>
      <c r="AC4" s="159"/>
      <c r="AD4" s="159"/>
      <c r="AE4" s="159" t="s">
        <v>54</v>
      </c>
      <c r="AF4" s="159"/>
      <c r="AG4" s="159"/>
      <c r="AH4" s="159"/>
      <c r="AI4" s="159"/>
      <c r="AJ4" s="159"/>
      <c r="AK4" s="159"/>
      <c r="AL4" s="159"/>
      <c r="AM4" s="159"/>
      <c r="AN4" s="159"/>
      <c r="AO4" s="159"/>
      <c r="AP4" s="159" t="s">
        <v>55</v>
      </c>
      <c r="AQ4" s="159"/>
      <c r="AR4" s="159"/>
      <c r="AS4" s="159"/>
      <c r="AT4" s="159"/>
      <c r="AU4" s="159"/>
      <c r="AV4" s="159"/>
      <c r="AW4" s="159"/>
      <c r="AX4" s="159"/>
      <c r="AY4" s="159"/>
      <c r="AZ4" s="159"/>
      <c r="BA4" s="159" t="s">
        <v>56</v>
      </c>
      <c r="BB4" s="159"/>
      <c r="BC4" s="159"/>
      <c r="BD4" s="159"/>
      <c r="BE4" s="159"/>
      <c r="BF4" s="159"/>
      <c r="BG4" s="159"/>
      <c r="BH4" s="159"/>
      <c r="BI4" s="159"/>
      <c r="BJ4" s="159"/>
      <c r="BK4" s="159"/>
      <c r="BL4" s="159" t="s">
        <v>57</v>
      </c>
      <c r="BM4" s="159"/>
      <c r="BN4" s="159"/>
      <c r="BO4" s="159"/>
      <c r="BP4" s="159"/>
      <c r="BQ4" s="159"/>
      <c r="BR4" s="159"/>
      <c r="BS4" s="159"/>
      <c r="BT4" s="159"/>
      <c r="BU4" s="159"/>
      <c r="BV4" s="159"/>
      <c r="BW4" s="159" t="s">
        <v>58</v>
      </c>
      <c r="BX4" s="159"/>
      <c r="BY4" s="159"/>
      <c r="BZ4" s="159"/>
      <c r="CA4" s="159"/>
      <c r="CB4" s="159"/>
      <c r="CC4" s="159"/>
      <c r="CD4" s="159"/>
      <c r="CE4" s="159"/>
      <c r="CF4" s="159"/>
      <c r="CG4" s="159"/>
      <c r="CH4" s="159" t="s">
        <v>59</v>
      </c>
      <c r="CI4" s="159"/>
      <c r="CJ4" s="159"/>
      <c r="CK4" s="159"/>
      <c r="CL4" s="159"/>
      <c r="CM4" s="159"/>
      <c r="CN4" s="159"/>
      <c r="CO4" s="159"/>
      <c r="CP4" s="159"/>
      <c r="CQ4" s="159"/>
      <c r="CR4" s="159"/>
      <c r="CS4" s="159" t="s">
        <v>60</v>
      </c>
      <c r="CT4" s="159"/>
      <c r="CU4" s="159"/>
      <c r="CV4" s="159"/>
      <c r="CW4" s="159"/>
      <c r="CX4" s="159"/>
      <c r="CY4" s="159"/>
      <c r="CZ4" s="159"/>
      <c r="DA4" s="159"/>
      <c r="DB4" s="159"/>
      <c r="DC4" s="159"/>
      <c r="DD4" s="159" t="s">
        <v>61</v>
      </c>
      <c r="DE4" s="159"/>
      <c r="DF4" s="159"/>
      <c r="DG4" s="159"/>
      <c r="DH4" s="159"/>
      <c r="DI4" s="159"/>
      <c r="DJ4" s="159"/>
      <c r="DK4" s="159"/>
      <c r="DL4" s="159"/>
      <c r="DM4" s="159"/>
      <c r="DN4" s="159"/>
      <c r="DO4" s="159" t="s">
        <v>62</v>
      </c>
      <c r="DP4" s="159"/>
      <c r="DQ4" s="159"/>
      <c r="DR4" s="159"/>
      <c r="DS4" s="159"/>
      <c r="DT4" s="159"/>
      <c r="DU4" s="159"/>
      <c r="DV4" s="159"/>
      <c r="DW4" s="159"/>
      <c r="DX4" s="159"/>
      <c r="DY4" s="159"/>
      <c r="DZ4" s="159" t="s">
        <v>63</v>
      </c>
      <c r="EA4" s="159"/>
      <c r="EB4" s="159"/>
      <c r="EC4" s="159"/>
      <c r="ED4" s="159"/>
      <c r="EE4" s="159"/>
      <c r="EF4" s="159"/>
      <c r="EG4" s="159"/>
      <c r="EH4" s="159"/>
      <c r="EI4" s="159"/>
      <c r="EJ4" s="159"/>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128.05000000000001</v>
      </c>
      <c r="U6" s="52">
        <f>U7</f>
        <v>121.3</v>
      </c>
      <c r="V6" s="52">
        <f>V7</f>
        <v>107.15</v>
      </c>
      <c r="W6" s="52">
        <f>W7</f>
        <v>104.68</v>
      </c>
      <c r="X6" s="52">
        <f t="shared" si="3"/>
        <v>110.36</v>
      </c>
      <c r="Y6" s="52">
        <f t="shared" si="3"/>
        <v>109.99</v>
      </c>
      <c r="Z6" s="52">
        <f t="shared" si="3"/>
        <v>109.1</v>
      </c>
      <c r="AA6" s="52">
        <f t="shared" si="3"/>
        <v>108.18</v>
      </c>
      <c r="AB6" s="52">
        <f t="shared" si="3"/>
        <v>114.99</v>
      </c>
      <c r="AC6" s="52">
        <f t="shared" si="3"/>
        <v>110.04</v>
      </c>
      <c r="AD6" s="50" t="str">
        <f>IF(AD7="-","【-】","【"&amp;SUBSTITUTE(TEXT(AD7,"#,##0.00"),"-","△")&amp;"】")</f>
        <v>【118.49】</v>
      </c>
      <c r="AE6" s="52">
        <f t="shared" si="3"/>
        <v>775.07</v>
      </c>
      <c r="AF6" s="52">
        <f>AF7</f>
        <v>759.14</v>
      </c>
      <c r="AG6" s="52">
        <f>AG7</f>
        <v>746.87</v>
      </c>
      <c r="AH6" s="52">
        <f>AH7</f>
        <v>732.42</v>
      </c>
      <c r="AI6" s="52">
        <f t="shared" si="3"/>
        <v>735.16</v>
      </c>
      <c r="AJ6" s="52">
        <f t="shared" si="3"/>
        <v>83.56</v>
      </c>
      <c r="AK6" s="52">
        <f t="shared" si="3"/>
        <v>82.78</v>
      </c>
      <c r="AL6" s="52">
        <f t="shared" si="3"/>
        <v>79.27</v>
      </c>
      <c r="AM6" s="52">
        <f t="shared" si="3"/>
        <v>75.56</v>
      </c>
      <c r="AN6" s="52">
        <f t="shared" si="3"/>
        <v>68.38</v>
      </c>
      <c r="AO6" s="50" t="str">
        <f>IF(AO7="-","【-】","【"&amp;SUBSTITUTE(TEXT(AO7,"#,##0.00"),"-","△")&amp;"】")</f>
        <v>【19.58】</v>
      </c>
      <c r="AP6" s="52">
        <f t="shared" si="3"/>
        <v>247.99</v>
      </c>
      <c r="AQ6" s="52">
        <f>AQ7</f>
        <v>295.77</v>
      </c>
      <c r="AR6" s="52">
        <f>AR7</f>
        <v>278.27999999999997</v>
      </c>
      <c r="AS6" s="52">
        <f>AS7</f>
        <v>310.22000000000003</v>
      </c>
      <c r="AT6" s="52">
        <f t="shared" si="3"/>
        <v>276.88</v>
      </c>
      <c r="AU6" s="52">
        <f t="shared" si="3"/>
        <v>688.41</v>
      </c>
      <c r="AV6" s="52">
        <f t="shared" si="3"/>
        <v>649.91999999999996</v>
      </c>
      <c r="AW6" s="52">
        <f t="shared" si="3"/>
        <v>680.22</v>
      </c>
      <c r="AX6" s="52">
        <f t="shared" si="3"/>
        <v>786.06</v>
      </c>
      <c r="AY6" s="52">
        <f t="shared" si="3"/>
        <v>771.18</v>
      </c>
      <c r="AZ6" s="50" t="str">
        <f>IF(AZ7="-","【-】","【"&amp;SUBSTITUTE(TEXT(AZ7,"#,##0.00"),"-","△")&amp;"】")</f>
        <v>【436.32】</v>
      </c>
      <c r="BA6" s="52">
        <f t="shared" si="3"/>
        <v>503.61</v>
      </c>
      <c r="BB6" s="52">
        <f>BB7</f>
        <v>514.77</v>
      </c>
      <c r="BC6" s="52">
        <f>BC7</f>
        <v>562.21</v>
      </c>
      <c r="BD6" s="52">
        <f>BD7</f>
        <v>612.9</v>
      </c>
      <c r="BE6" s="52">
        <f t="shared" si="3"/>
        <v>743.11</v>
      </c>
      <c r="BF6" s="52">
        <f t="shared" si="3"/>
        <v>505.25</v>
      </c>
      <c r="BG6" s="52">
        <f t="shared" si="3"/>
        <v>531.53</v>
      </c>
      <c r="BH6" s="52">
        <f t="shared" si="3"/>
        <v>504.73</v>
      </c>
      <c r="BI6" s="52">
        <f t="shared" si="3"/>
        <v>450.91</v>
      </c>
      <c r="BJ6" s="52">
        <f t="shared" si="3"/>
        <v>444.01</v>
      </c>
      <c r="BK6" s="50" t="str">
        <f>IF(BK7="-","【-】","【"&amp;SUBSTITUTE(TEXT(BK7,"#,##0.00"),"-","△")&amp;"】")</f>
        <v>【238.21】</v>
      </c>
      <c r="BL6" s="52">
        <f t="shared" si="3"/>
        <v>127.51</v>
      </c>
      <c r="BM6" s="52">
        <f>BM7</f>
        <v>119.45</v>
      </c>
      <c r="BN6" s="52">
        <f>BN7</f>
        <v>104.6</v>
      </c>
      <c r="BO6" s="52">
        <f>BO7</f>
        <v>100.99</v>
      </c>
      <c r="BP6" s="52">
        <f t="shared" si="3"/>
        <v>106.17</v>
      </c>
      <c r="BQ6" s="52">
        <f t="shared" si="3"/>
        <v>93.58</v>
      </c>
      <c r="BR6" s="52">
        <f t="shared" si="3"/>
        <v>93.31</v>
      </c>
      <c r="BS6" s="52">
        <f t="shared" si="3"/>
        <v>92.2</v>
      </c>
      <c r="BT6" s="52">
        <f t="shared" si="3"/>
        <v>103.39</v>
      </c>
      <c r="BU6" s="52">
        <f t="shared" si="3"/>
        <v>96.49</v>
      </c>
      <c r="BV6" s="50" t="str">
        <f>IF(BV7="-","【-】","【"&amp;SUBSTITUTE(TEXT(BV7,"#,##0.00"),"-","△")&amp;"】")</f>
        <v>【113.30】</v>
      </c>
      <c r="BW6" s="52">
        <f t="shared" si="3"/>
        <v>13.52</v>
      </c>
      <c r="BX6" s="52">
        <f>BX7</f>
        <v>14.43</v>
      </c>
      <c r="BY6" s="52">
        <f>BY7</f>
        <v>16.510000000000002</v>
      </c>
      <c r="BZ6" s="52">
        <f>BZ7</f>
        <v>17.28</v>
      </c>
      <c r="CA6" s="52">
        <f t="shared" si="3"/>
        <v>16.440000000000001</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44.11</v>
      </c>
      <c r="CI6" s="52">
        <f>CI7</f>
        <v>44.96</v>
      </c>
      <c r="CJ6" s="52">
        <f>CJ7</f>
        <v>44.35</v>
      </c>
      <c r="CK6" s="52">
        <f>CK7</f>
        <v>43.34</v>
      </c>
      <c r="CL6" s="52">
        <f t="shared" si="5"/>
        <v>43.54</v>
      </c>
      <c r="CM6" s="52">
        <f t="shared" si="5"/>
        <v>43.12</v>
      </c>
      <c r="CN6" s="52">
        <f t="shared" si="5"/>
        <v>43.85</v>
      </c>
      <c r="CO6" s="52">
        <f t="shared" si="5"/>
        <v>44.05</v>
      </c>
      <c r="CP6" s="52">
        <f t="shared" si="5"/>
        <v>45.51</v>
      </c>
      <c r="CQ6" s="52">
        <f t="shared" si="5"/>
        <v>44.67</v>
      </c>
      <c r="CR6" s="50" t="str">
        <f>IF(CR7="-","【-】","【"&amp;SUBSTITUTE(TEXT(CR7,"#,##0.00"),"-","△")&amp;"】")</f>
        <v>【53.39】</v>
      </c>
      <c r="CS6" s="52">
        <f t="shared" ref="CS6:DB6" si="6">CS7</f>
        <v>57.26</v>
      </c>
      <c r="CT6" s="52">
        <f>CT7</f>
        <v>57.14</v>
      </c>
      <c r="CU6" s="52">
        <f>CU7</f>
        <v>57.39</v>
      </c>
      <c r="CV6" s="52">
        <f>CV7</f>
        <v>57.34</v>
      </c>
      <c r="CW6" s="52">
        <f t="shared" si="6"/>
        <v>56.28</v>
      </c>
      <c r="CX6" s="52">
        <f t="shared" si="6"/>
        <v>61.62</v>
      </c>
      <c r="CY6" s="52">
        <f t="shared" si="6"/>
        <v>61.64</v>
      </c>
      <c r="CZ6" s="52">
        <f t="shared" si="6"/>
        <v>61.85</v>
      </c>
      <c r="DA6" s="52">
        <f t="shared" si="6"/>
        <v>64.14</v>
      </c>
      <c r="DB6" s="52">
        <f t="shared" si="6"/>
        <v>63.89</v>
      </c>
      <c r="DC6" s="50" t="str">
        <f>IF(DC7="-","【-】","【"&amp;SUBSTITUTE(TEXT(DC7,"#,##0.00"),"-","△")&amp;"】")</f>
        <v>【76.89】</v>
      </c>
      <c r="DD6" s="52">
        <f t="shared" ref="DD6:DM6" si="7">DD7</f>
        <v>64.38</v>
      </c>
      <c r="DE6" s="52">
        <f>DE7</f>
        <v>65.459999999999994</v>
      </c>
      <c r="DF6" s="52">
        <f>DF7</f>
        <v>64.69</v>
      </c>
      <c r="DG6" s="52">
        <f>DG7</f>
        <v>63.45</v>
      </c>
      <c r="DH6" s="52">
        <f t="shared" si="7"/>
        <v>64.790000000000006</v>
      </c>
      <c r="DI6" s="52">
        <f t="shared" si="7"/>
        <v>51.15</v>
      </c>
      <c r="DJ6" s="52">
        <f t="shared" si="7"/>
        <v>52.15</v>
      </c>
      <c r="DK6" s="52">
        <f t="shared" si="7"/>
        <v>52.21</v>
      </c>
      <c r="DL6" s="52">
        <f t="shared" si="7"/>
        <v>54.51</v>
      </c>
      <c r="DM6" s="52">
        <f t="shared" si="7"/>
        <v>55.38</v>
      </c>
      <c r="DN6" s="50" t="str">
        <f>IF(DN7="-","【-】","【"&amp;SUBSTITUTE(TEXT(DN7,"#,##0.00"),"-","△")&amp;"】")</f>
        <v>【59.52】</v>
      </c>
      <c r="DO6" s="52">
        <f t="shared" ref="DO6:DX6" si="8">DO7</f>
        <v>59.78</v>
      </c>
      <c r="DP6" s="52">
        <f>DP7</f>
        <v>59.78</v>
      </c>
      <c r="DQ6" s="52">
        <f>DQ7</f>
        <v>59.78</v>
      </c>
      <c r="DR6" s="52">
        <f>DR7</f>
        <v>59.78</v>
      </c>
      <c r="DS6" s="52">
        <f t="shared" si="8"/>
        <v>59.28</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90</v>
      </c>
      <c r="C7" s="54" t="s">
        <v>91</v>
      </c>
      <c r="D7" s="54" t="s">
        <v>92</v>
      </c>
      <c r="E7" s="54" t="s">
        <v>93</v>
      </c>
      <c r="F7" s="54" t="s">
        <v>94</v>
      </c>
      <c r="G7" s="54" t="s">
        <v>95</v>
      </c>
      <c r="H7" s="54" t="s">
        <v>96</v>
      </c>
      <c r="I7" s="54" t="s">
        <v>97</v>
      </c>
      <c r="J7" s="54" t="s">
        <v>98</v>
      </c>
      <c r="K7" s="55">
        <v>49000</v>
      </c>
      <c r="L7" s="54" t="s">
        <v>99</v>
      </c>
      <c r="M7" s="55">
        <v>2</v>
      </c>
      <c r="N7" s="55">
        <v>21335</v>
      </c>
      <c r="O7" s="56" t="s">
        <v>100</v>
      </c>
      <c r="P7" s="56">
        <v>-11.3</v>
      </c>
      <c r="Q7" s="55">
        <v>32</v>
      </c>
      <c r="R7" s="55">
        <v>27578</v>
      </c>
      <c r="S7" s="54" t="s">
        <v>101</v>
      </c>
      <c r="T7" s="57">
        <v>128.05000000000001</v>
      </c>
      <c r="U7" s="57">
        <v>121.3</v>
      </c>
      <c r="V7" s="57">
        <v>107.15</v>
      </c>
      <c r="W7" s="57">
        <v>104.68</v>
      </c>
      <c r="X7" s="57">
        <v>110.36</v>
      </c>
      <c r="Y7" s="57">
        <v>109.99</v>
      </c>
      <c r="Z7" s="57">
        <v>109.1</v>
      </c>
      <c r="AA7" s="57">
        <v>108.18</v>
      </c>
      <c r="AB7" s="57">
        <v>114.99</v>
      </c>
      <c r="AC7" s="58">
        <v>110.04</v>
      </c>
      <c r="AD7" s="57">
        <v>118.49</v>
      </c>
      <c r="AE7" s="57">
        <v>775.07</v>
      </c>
      <c r="AF7" s="57">
        <v>759.14</v>
      </c>
      <c r="AG7" s="57">
        <v>746.87</v>
      </c>
      <c r="AH7" s="57">
        <v>732.42</v>
      </c>
      <c r="AI7" s="57">
        <v>735.16</v>
      </c>
      <c r="AJ7" s="57">
        <v>83.56</v>
      </c>
      <c r="AK7" s="57">
        <v>82.78</v>
      </c>
      <c r="AL7" s="57">
        <v>79.27</v>
      </c>
      <c r="AM7" s="57">
        <v>75.56</v>
      </c>
      <c r="AN7" s="57">
        <v>68.38</v>
      </c>
      <c r="AO7" s="57">
        <v>19.579999999999998</v>
      </c>
      <c r="AP7" s="57">
        <v>247.99</v>
      </c>
      <c r="AQ7" s="57">
        <v>295.77</v>
      </c>
      <c r="AR7" s="57">
        <v>278.27999999999997</v>
      </c>
      <c r="AS7" s="57">
        <v>310.22000000000003</v>
      </c>
      <c r="AT7" s="57">
        <v>276.88</v>
      </c>
      <c r="AU7" s="57">
        <v>688.41</v>
      </c>
      <c r="AV7" s="57">
        <v>649.91999999999996</v>
      </c>
      <c r="AW7" s="57">
        <v>680.22</v>
      </c>
      <c r="AX7" s="57">
        <v>786.06</v>
      </c>
      <c r="AY7" s="57">
        <v>771.18</v>
      </c>
      <c r="AZ7" s="57">
        <v>436.32</v>
      </c>
      <c r="BA7" s="57">
        <v>503.61</v>
      </c>
      <c r="BB7" s="57">
        <v>514.77</v>
      </c>
      <c r="BC7" s="57">
        <v>562.21</v>
      </c>
      <c r="BD7" s="57">
        <v>612.9</v>
      </c>
      <c r="BE7" s="57">
        <v>743.11</v>
      </c>
      <c r="BF7" s="57">
        <v>505.25</v>
      </c>
      <c r="BG7" s="57">
        <v>531.53</v>
      </c>
      <c r="BH7" s="57">
        <v>504.73</v>
      </c>
      <c r="BI7" s="57">
        <v>450.91</v>
      </c>
      <c r="BJ7" s="57">
        <v>444.01</v>
      </c>
      <c r="BK7" s="57">
        <v>238.21</v>
      </c>
      <c r="BL7" s="57">
        <v>127.51</v>
      </c>
      <c r="BM7" s="57">
        <v>119.45</v>
      </c>
      <c r="BN7" s="57">
        <v>104.6</v>
      </c>
      <c r="BO7" s="57">
        <v>100.99</v>
      </c>
      <c r="BP7" s="57">
        <v>106.17</v>
      </c>
      <c r="BQ7" s="57">
        <v>93.58</v>
      </c>
      <c r="BR7" s="57">
        <v>93.31</v>
      </c>
      <c r="BS7" s="57">
        <v>92.2</v>
      </c>
      <c r="BT7" s="57">
        <v>103.39</v>
      </c>
      <c r="BU7" s="57">
        <v>96.49</v>
      </c>
      <c r="BV7" s="57">
        <v>113.3</v>
      </c>
      <c r="BW7" s="57">
        <v>13.52</v>
      </c>
      <c r="BX7" s="57">
        <v>14.43</v>
      </c>
      <c r="BY7" s="57">
        <v>16.510000000000002</v>
      </c>
      <c r="BZ7" s="57">
        <v>17.28</v>
      </c>
      <c r="CA7" s="57">
        <v>16.440000000000001</v>
      </c>
      <c r="CB7" s="57">
        <v>33.79</v>
      </c>
      <c r="CC7" s="57">
        <v>33.81</v>
      </c>
      <c r="CD7" s="57">
        <v>34.33</v>
      </c>
      <c r="CE7" s="57">
        <v>30.96</v>
      </c>
      <c r="CF7" s="57">
        <v>33.229999999999997</v>
      </c>
      <c r="CG7" s="57">
        <v>18.87</v>
      </c>
      <c r="CH7" s="57">
        <v>44.11</v>
      </c>
      <c r="CI7" s="57">
        <v>44.96</v>
      </c>
      <c r="CJ7" s="57">
        <v>44.35</v>
      </c>
      <c r="CK7" s="57">
        <v>43.34</v>
      </c>
      <c r="CL7" s="57">
        <v>43.54</v>
      </c>
      <c r="CM7" s="57">
        <v>43.12</v>
      </c>
      <c r="CN7" s="57">
        <v>43.85</v>
      </c>
      <c r="CO7" s="57">
        <v>44.05</v>
      </c>
      <c r="CP7" s="57">
        <v>45.51</v>
      </c>
      <c r="CQ7" s="57">
        <v>44.67</v>
      </c>
      <c r="CR7" s="57">
        <v>53.39</v>
      </c>
      <c r="CS7" s="57">
        <v>57.26</v>
      </c>
      <c r="CT7" s="57">
        <v>57.14</v>
      </c>
      <c r="CU7" s="57">
        <v>57.39</v>
      </c>
      <c r="CV7" s="57">
        <v>57.34</v>
      </c>
      <c r="CW7" s="57">
        <v>56.28</v>
      </c>
      <c r="CX7" s="57">
        <v>61.62</v>
      </c>
      <c r="CY7" s="57">
        <v>61.64</v>
      </c>
      <c r="CZ7" s="57">
        <v>61.85</v>
      </c>
      <c r="DA7" s="57">
        <v>64.14</v>
      </c>
      <c r="DB7" s="57">
        <v>63.89</v>
      </c>
      <c r="DC7" s="57">
        <v>76.89</v>
      </c>
      <c r="DD7" s="57">
        <v>64.38</v>
      </c>
      <c r="DE7" s="57">
        <v>65.459999999999994</v>
      </c>
      <c r="DF7" s="57">
        <v>64.69</v>
      </c>
      <c r="DG7" s="57">
        <v>63.45</v>
      </c>
      <c r="DH7" s="57">
        <v>64.790000000000006</v>
      </c>
      <c r="DI7" s="57">
        <v>51.15</v>
      </c>
      <c r="DJ7" s="57">
        <v>52.15</v>
      </c>
      <c r="DK7" s="57">
        <v>52.21</v>
      </c>
      <c r="DL7" s="57">
        <v>54.51</v>
      </c>
      <c r="DM7" s="57">
        <v>55.38</v>
      </c>
      <c r="DN7" s="57">
        <v>59.52</v>
      </c>
      <c r="DO7" s="57">
        <v>59.78</v>
      </c>
      <c r="DP7" s="57">
        <v>59.78</v>
      </c>
      <c r="DQ7" s="57">
        <v>59.78</v>
      </c>
      <c r="DR7" s="57">
        <v>59.78</v>
      </c>
      <c r="DS7" s="57">
        <v>59.28</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128.05000000000001</v>
      </c>
      <c r="V11" s="65">
        <f>IF(U6="-",NA(),U6)</f>
        <v>121.3</v>
      </c>
      <c r="W11" s="65">
        <f>IF(V6="-",NA(),V6)</f>
        <v>107.15</v>
      </c>
      <c r="X11" s="65">
        <f>IF(W6="-",NA(),W6)</f>
        <v>104.68</v>
      </c>
      <c r="Y11" s="65">
        <f>IF(X6="-",NA(),X6)</f>
        <v>110.36</v>
      </c>
      <c r="AE11" s="64" t="s">
        <v>23</v>
      </c>
      <c r="AF11" s="65">
        <f>IF(AE6="-",NA(),AE6)</f>
        <v>775.07</v>
      </c>
      <c r="AG11" s="65">
        <f>IF(AF6="-",NA(),AF6)</f>
        <v>759.14</v>
      </c>
      <c r="AH11" s="65">
        <f>IF(AG6="-",NA(),AG6)</f>
        <v>746.87</v>
      </c>
      <c r="AI11" s="65">
        <f>IF(AH6="-",NA(),AH6)</f>
        <v>732.42</v>
      </c>
      <c r="AJ11" s="65">
        <f>IF(AI6="-",NA(),AI6)</f>
        <v>735.16</v>
      </c>
      <c r="AP11" s="64" t="s">
        <v>23</v>
      </c>
      <c r="AQ11" s="65">
        <f>IF(AP6="-",NA(),AP6)</f>
        <v>247.99</v>
      </c>
      <c r="AR11" s="65">
        <f>IF(AQ6="-",NA(),AQ6)</f>
        <v>295.77</v>
      </c>
      <c r="AS11" s="65">
        <f>IF(AR6="-",NA(),AR6)</f>
        <v>278.27999999999997</v>
      </c>
      <c r="AT11" s="65">
        <f>IF(AS6="-",NA(),AS6)</f>
        <v>310.22000000000003</v>
      </c>
      <c r="AU11" s="65">
        <f>IF(AT6="-",NA(),AT6)</f>
        <v>276.88</v>
      </c>
      <c r="BA11" s="64" t="s">
        <v>23</v>
      </c>
      <c r="BB11" s="65">
        <f>IF(BA6="-",NA(),BA6)</f>
        <v>503.61</v>
      </c>
      <c r="BC11" s="65">
        <f>IF(BB6="-",NA(),BB6)</f>
        <v>514.77</v>
      </c>
      <c r="BD11" s="65">
        <f>IF(BC6="-",NA(),BC6)</f>
        <v>562.21</v>
      </c>
      <c r="BE11" s="65">
        <f>IF(BD6="-",NA(),BD6)</f>
        <v>612.9</v>
      </c>
      <c r="BF11" s="65">
        <f>IF(BE6="-",NA(),BE6)</f>
        <v>743.11</v>
      </c>
      <c r="BL11" s="64" t="s">
        <v>23</v>
      </c>
      <c r="BM11" s="65">
        <f>IF(BL6="-",NA(),BL6)</f>
        <v>127.51</v>
      </c>
      <c r="BN11" s="65">
        <f>IF(BM6="-",NA(),BM6)</f>
        <v>119.45</v>
      </c>
      <c r="BO11" s="65">
        <f>IF(BN6="-",NA(),BN6)</f>
        <v>104.6</v>
      </c>
      <c r="BP11" s="65">
        <f>IF(BO6="-",NA(),BO6)</f>
        <v>100.99</v>
      </c>
      <c r="BQ11" s="65">
        <f>IF(BP6="-",NA(),BP6)</f>
        <v>106.17</v>
      </c>
      <c r="BW11" s="64" t="s">
        <v>23</v>
      </c>
      <c r="BX11" s="65">
        <f>IF(BW6="-",NA(),BW6)</f>
        <v>13.52</v>
      </c>
      <c r="BY11" s="65">
        <f>IF(BX6="-",NA(),BX6)</f>
        <v>14.43</v>
      </c>
      <c r="BZ11" s="65">
        <f>IF(BY6="-",NA(),BY6)</f>
        <v>16.510000000000002</v>
      </c>
      <c r="CA11" s="65">
        <f>IF(BZ6="-",NA(),BZ6)</f>
        <v>17.28</v>
      </c>
      <c r="CB11" s="65">
        <f>IF(CA6="-",NA(),CA6)</f>
        <v>16.440000000000001</v>
      </c>
      <c r="CH11" s="64" t="s">
        <v>23</v>
      </c>
      <c r="CI11" s="65">
        <f>IF(CH6="-",NA(),CH6)</f>
        <v>44.11</v>
      </c>
      <c r="CJ11" s="65">
        <f>IF(CI6="-",NA(),CI6)</f>
        <v>44.96</v>
      </c>
      <c r="CK11" s="65">
        <f>IF(CJ6="-",NA(),CJ6)</f>
        <v>44.35</v>
      </c>
      <c r="CL11" s="65">
        <f>IF(CK6="-",NA(),CK6)</f>
        <v>43.34</v>
      </c>
      <c r="CM11" s="65">
        <f>IF(CL6="-",NA(),CL6)</f>
        <v>43.54</v>
      </c>
      <c r="CS11" s="64" t="s">
        <v>23</v>
      </c>
      <c r="CT11" s="65">
        <f>IF(CS6="-",NA(),CS6)</f>
        <v>57.26</v>
      </c>
      <c r="CU11" s="65">
        <f>IF(CT6="-",NA(),CT6)</f>
        <v>57.14</v>
      </c>
      <c r="CV11" s="65">
        <f>IF(CU6="-",NA(),CU6)</f>
        <v>57.39</v>
      </c>
      <c r="CW11" s="65">
        <f>IF(CV6="-",NA(),CV6)</f>
        <v>57.34</v>
      </c>
      <c r="CX11" s="65">
        <f>IF(CW6="-",NA(),CW6)</f>
        <v>56.28</v>
      </c>
      <c r="DD11" s="64" t="s">
        <v>23</v>
      </c>
      <c r="DE11" s="65">
        <f>IF(DD6="-",NA(),DD6)</f>
        <v>64.38</v>
      </c>
      <c r="DF11" s="65">
        <f>IF(DE6="-",NA(),DE6)</f>
        <v>65.459999999999994</v>
      </c>
      <c r="DG11" s="65">
        <f>IF(DF6="-",NA(),DF6)</f>
        <v>64.69</v>
      </c>
      <c r="DH11" s="65">
        <f>IF(DG6="-",NA(),DG6)</f>
        <v>63.45</v>
      </c>
      <c r="DI11" s="65">
        <f>IF(DH6="-",NA(),DH6)</f>
        <v>64.790000000000006</v>
      </c>
      <c r="DO11" s="64" t="s">
        <v>23</v>
      </c>
      <c r="DP11" s="65">
        <f>IF(DO6="-",NA(),DO6)</f>
        <v>59.78</v>
      </c>
      <c r="DQ11" s="65">
        <f>IF(DP6="-",NA(),DP6)</f>
        <v>59.78</v>
      </c>
      <c r="DR11" s="65">
        <f>IF(DQ6="-",NA(),DQ6)</f>
        <v>59.78</v>
      </c>
      <c r="DS11" s="65">
        <f>IF(DR6="-",NA(),DR6)</f>
        <v>59.78</v>
      </c>
      <c r="DT11" s="65">
        <f>IF(DS6="-",NA(),DS6)</f>
        <v>59.28</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2022-01-19T04:03:57Z</cp:lastPrinted>
  <dcterms:created xsi:type="dcterms:W3CDTF">2021-12-03T08:59:40Z</dcterms:created>
  <dcterms:modified xsi:type="dcterms:W3CDTF">2022-01-19T04:04:08Z</dcterms:modified>
  <cp:category/>
</cp:coreProperties>
</file>