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企業局\総務課\経理G\17 経営比較分析表\R2年度決算分\経営比較分析\局長協議\局長修正指示反映\"/>
    </mc:Choice>
  </mc:AlternateContent>
  <workbookProtection workbookAlgorithmName="SHA-512" workbookHashValue="P6NKxONabfom5rDfGZ1+/zXbf7lkeJH7woPR1BSRtZF9Ylgu5W30mJRF6kPxaKCQqD6R4AsonbzAvFf+AB3RqQ==" workbookSaltValue="eDy93jUHFWNFU3bGDIhbm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P8" i="5"/>
  <c r="LG8" i="5"/>
  <c r="LI12" i="5" s="1"/>
  <c r="LF8" i="5"/>
  <c r="KW8" i="5"/>
  <c r="KV8" i="5"/>
  <c r="KU8" i="5"/>
  <c r="KL8" i="5"/>
  <c r="KK8" i="5"/>
  <c r="KB8" i="5"/>
  <c r="KC12" i="5" s="1"/>
  <c r="KA8" i="5"/>
  <c r="JR8" i="5"/>
  <c r="JT12" i="5" s="1"/>
  <c r="JQ8" i="5"/>
  <c r="JH8" i="5"/>
  <c r="JG8" i="5"/>
  <c r="IX8" i="5"/>
  <c r="IW8" i="5"/>
  <c r="IV8" i="5"/>
  <c r="IM8" i="5"/>
  <c r="IN12" i="5" s="1"/>
  <c r="IL8" i="5"/>
  <c r="IC8" i="5"/>
  <c r="IB8" i="5"/>
  <c r="HS8" i="5"/>
  <c r="HW12" i="5" s="1"/>
  <c r="HR8" i="5"/>
  <c r="HI8" i="5"/>
  <c r="HH8" i="5"/>
  <c r="GY8" i="5"/>
  <c r="HC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P12" i="5"/>
  <c r="GO12" i="5"/>
  <c r="GR12" i="5"/>
  <c r="GN12" i="5"/>
  <c r="GQ12" i="5"/>
  <c r="LH16" i="5"/>
  <c r="JS16" i="5"/>
  <c r="ID16" i="5"/>
  <c r="GO16" i="5"/>
  <c r="FA16" i="5"/>
  <c r="DL16" i="5"/>
  <c r="BV16" i="5"/>
  <c r="ML16" i="5"/>
  <c r="KX16" i="5"/>
  <c r="JI16" i="5"/>
  <c r="HT16" i="5"/>
  <c r="GE16" i="5"/>
  <c r="EP16" i="5"/>
  <c r="DB16" i="5"/>
  <c r="BK16" i="5"/>
  <c r="LR16" i="5"/>
  <c r="KC16" i="5"/>
  <c r="IN16" i="5"/>
  <c r="GZ16" i="5"/>
  <c r="FK16" i="5"/>
  <c r="DV16" i="5"/>
  <c r="CG16" i="5"/>
  <c r="HJ16" i="5"/>
  <c r="AZ16" i="5"/>
  <c r="LR10" i="5"/>
  <c r="KC10" i="5"/>
  <c r="IN10" i="5"/>
  <c r="GZ10" i="5"/>
  <c r="FK10" i="5"/>
  <c r="DV10" i="5"/>
  <c r="CG10" i="5"/>
  <c r="H11" i="4"/>
  <c r="MB16" i="5"/>
  <c r="FU16" i="5"/>
  <c r="LH10" i="5"/>
  <c r="JS10" i="5"/>
  <c r="ID10" i="5"/>
  <c r="GO10" i="5"/>
  <c r="FA10" i="5"/>
  <c r="DL10" i="5"/>
  <c r="BV10" i="5"/>
  <c r="KM16" i="5"/>
  <c r="EF16" i="5"/>
  <c r="ML10" i="5"/>
  <c r="KX10" i="5"/>
  <c r="JI10" i="5"/>
  <c r="HT10" i="5"/>
  <c r="GE10" i="5"/>
  <c r="EP10" i="5"/>
  <c r="DB10" i="5"/>
  <c r="BK10" i="5"/>
  <c r="IY16" i="5"/>
  <c r="CQ16" i="5"/>
  <c r="MB10" i="5"/>
  <c r="KM10" i="5"/>
  <c r="IY10" i="5"/>
  <c r="HJ10" i="5"/>
  <c r="FU10" i="5"/>
  <c r="EF10" i="5"/>
  <c r="CQ10" i="5"/>
  <c r="AZ10" i="5"/>
  <c r="HM18" i="5"/>
  <c r="HI18" i="5"/>
  <c r="HK12" i="5"/>
  <c r="HL18" i="5"/>
  <c r="HK18" i="5"/>
  <c r="HJ18" i="5"/>
  <c r="IE18" i="5"/>
  <c r="IG12" i="5"/>
  <c r="IC12" i="5"/>
  <c r="ID18" i="5"/>
  <c r="IF12"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GD12" i="5"/>
  <c r="HA12" i="5"/>
  <c r="HL12" i="5"/>
  <c r="HV12" i="5"/>
  <c r="KZ12" i="5"/>
  <c r="FK18" i="5"/>
  <c r="FN18" i="5"/>
  <c r="FJ18" i="5"/>
  <c r="FM18" i="5"/>
  <c r="FL18" i="5"/>
  <c r="GG18" i="5"/>
  <c r="GF18" i="5"/>
  <c r="GE18" i="5"/>
  <c r="GH18" i="5"/>
  <c r="GD1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E10" i="5"/>
  <c r="FM12" i="5"/>
  <c r="GE12" i="5"/>
  <c r="HM12" i="5"/>
  <c r="IX12" i="5"/>
  <c r="MN12" i="5"/>
  <c r="GZ18" i="5"/>
  <c r="HB12" i="5"/>
  <c r="HC18" i="5"/>
  <c r="GY18" i="5"/>
  <c r="HB18" i="5"/>
  <c r="HA18" i="5"/>
  <c r="HV18" i="5"/>
  <c r="HT12" i="5"/>
  <c r="HU18" i="5"/>
  <c r="HT18" i="5"/>
  <c r="HW18" i="5"/>
  <c r="HS18"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FJ12" i="5"/>
  <c r="FN12" i="5"/>
  <c r="GF12" i="5"/>
  <c r="GY12" i="5"/>
  <c r="HI12" i="5"/>
  <c r="HS12" i="5"/>
  <c r="ID12" i="5"/>
  <c r="JB12" i="5"/>
  <c r="KL12" i="5"/>
  <c r="LR12" i="5"/>
  <c r="EZ8" i="5"/>
  <c r="FT8" i="5"/>
  <c r="JK18" i="5"/>
  <c r="JI12" i="5"/>
  <c r="JJ18" i="5"/>
  <c r="JL12" i="5"/>
  <c r="JH12" i="5"/>
  <c r="JI18" i="5"/>
  <c r="JL18" i="5"/>
  <c r="JH18" i="5"/>
  <c r="JJ12" i="5"/>
  <c r="KC18" i="5"/>
  <c r="KE12" i="5"/>
  <c r="KF18" i="5"/>
  <c r="KB18" i="5"/>
  <c r="KD12" i="5"/>
  <c r="KE18" i="5"/>
  <c r="KD18" i="5"/>
  <c r="KF12" i="5"/>
  <c r="KB12" i="5"/>
  <c r="FK12" i="5"/>
  <c r="GG12" i="5"/>
  <c r="GZ12" i="5"/>
  <c r="HJ12" i="5"/>
  <c r="HU12" i="5"/>
  <c r="IE12" i="5"/>
  <c r="JK12" i="5"/>
  <c r="KP12" i="5"/>
  <c r="MA12" i="5"/>
  <c r="LU16" i="5" l="1"/>
  <c r="KF16" i="5"/>
  <c r="IQ16" i="5"/>
  <c r="HC16" i="5"/>
  <c r="FN16" i="5"/>
  <c r="DY16" i="5"/>
  <c r="CJ16" i="5"/>
  <c r="LK16" i="5"/>
  <c r="JV16" i="5"/>
  <c r="IG16" i="5"/>
  <c r="GR16" i="5"/>
  <c r="FD16" i="5"/>
  <c r="DO16" i="5"/>
  <c r="BY16" i="5"/>
  <c r="ME16" i="5"/>
  <c r="KP16" i="5"/>
  <c r="JB16" i="5"/>
  <c r="HM16" i="5"/>
  <c r="FX16" i="5"/>
  <c r="EI16" i="5"/>
  <c r="CT16" i="5"/>
  <c r="BC16" i="5"/>
  <c r="LA16" i="5"/>
  <c r="ES16" i="5"/>
  <c r="ME10" i="5"/>
  <c r="KP10" i="5"/>
  <c r="JB10" i="5"/>
  <c r="HM10" i="5"/>
  <c r="FX10" i="5"/>
  <c r="EI10" i="5"/>
  <c r="CT10" i="5"/>
  <c r="BC10" i="5"/>
  <c r="JL16" i="5"/>
  <c r="DE16" i="5"/>
  <c r="LU10" i="5"/>
  <c r="KF10" i="5"/>
  <c r="IQ10" i="5"/>
  <c r="HC10" i="5"/>
  <c r="FN10" i="5"/>
  <c r="DY10" i="5"/>
  <c r="CJ10" i="5"/>
  <c r="N11" i="4"/>
  <c r="HW16" i="5"/>
  <c r="BN16" i="5"/>
  <c r="LK10" i="5"/>
  <c r="JV10" i="5"/>
  <c r="IG10" i="5"/>
  <c r="GR10" i="5"/>
  <c r="FD10" i="5"/>
  <c r="DO10" i="5"/>
  <c r="BY10" i="5"/>
  <c r="MO16" i="5"/>
  <c r="GH16" i="5"/>
  <c r="MO10" i="5"/>
  <c r="LA10" i="5"/>
  <c r="JL10" i="5"/>
  <c r="HW10" i="5"/>
  <c r="GH10" i="5"/>
  <c r="ES10" i="5"/>
  <c r="DE10" i="5"/>
  <c r="BN10" i="5"/>
  <c r="FB18" i="5"/>
  <c r="FA18" i="5"/>
  <c r="FD18" i="5"/>
  <c r="EZ18" i="5"/>
  <c r="FC18" i="5"/>
  <c r="FB12" i="5"/>
  <c r="FA12" i="5"/>
  <c r="FD12" i="5"/>
  <c r="EZ12" i="5"/>
  <c r="FC12" i="5"/>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KZ10" i="5"/>
  <c r="JK10" i="5"/>
  <c r="HV10" i="5"/>
  <c r="GG10" i="5"/>
  <c r="ER10" i="5"/>
  <c r="DD10" i="5"/>
  <c r="BM10" i="5"/>
  <c r="IF16" i="5"/>
  <c r="BX16" i="5"/>
  <c r="MD10" i="5"/>
  <c r="KO10" i="5"/>
  <c r="JA10" i="5"/>
  <c r="HL10" i="5"/>
  <c r="FW10" i="5"/>
  <c r="EH10" i="5"/>
  <c r="CS10" i="5"/>
  <c r="BB10" i="5"/>
  <c r="GQ16" i="5"/>
  <c r="LT10" i="5"/>
  <c r="KE10" i="5"/>
  <c r="IP10" i="5"/>
  <c r="HB10" i="5"/>
  <c r="FM10" i="5"/>
  <c r="DX10" i="5"/>
  <c r="CI10" i="5"/>
  <c r="LJ16" i="5"/>
  <c r="FC16" i="5"/>
  <c r="LJ10" i="5"/>
  <c r="JU10" i="5"/>
  <c r="IF10" i="5"/>
  <c r="GQ10" i="5"/>
  <c r="FC10" i="5"/>
  <c r="DN10" i="5"/>
  <c r="BX10" i="5"/>
  <c r="L11" i="4"/>
  <c r="FX18" i="5"/>
  <c r="FT18" i="5"/>
  <c r="FW18" i="5"/>
  <c r="FV18" i="5"/>
  <c r="FU18" i="5"/>
  <c r="FX12" i="5"/>
  <c r="FT12" i="5"/>
  <c r="FW12" i="5"/>
  <c r="FV12" i="5"/>
  <c r="FU12" i="5"/>
  <c r="LQ16" i="5"/>
  <c r="KB16" i="5"/>
  <c r="IM16" i="5"/>
  <c r="GY16" i="5"/>
  <c r="FJ16" i="5"/>
  <c r="DU16" i="5"/>
  <c r="CF16" i="5"/>
  <c r="LG16" i="5"/>
  <c r="JR16" i="5"/>
  <c r="IC16" i="5"/>
  <c r="GN16" i="5"/>
  <c r="EZ16" i="5"/>
  <c r="DK16" i="5"/>
  <c r="BU16" i="5"/>
  <c r="MA16" i="5"/>
  <c r="KL16" i="5"/>
  <c r="IX16" i="5"/>
  <c r="HI16" i="5"/>
  <c r="FT16" i="5"/>
  <c r="EE16" i="5"/>
  <c r="CP16" i="5"/>
  <c r="AY16" i="5"/>
  <c r="MK16" i="5"/>
  <c r="GD16" i="5"/>
  <c r="MA10" i="5"/>
  <c r="KL10" i="5"/>
  <c r="IX10" i="5"/>
  <c r="HI10" i="5"/>
  <c r="FT10" i="5"/>
  <c r="EE10" i="5"/>
  <c r="CP10" i="5"/>
  <c r="AY10" i="5"/>
  <c r="KW16" i="5"/>
  <c r="EO16" i="5"/>
  <c r="LQ10" i="5"/>
  <c r="KB10" i="5"/>
  <c r="IM10" i="5"/>
  <c r="GY10" i="5"/>
  <c r="FJ10" i="5"/>
  <c r="DU10" i="5"/>
  <c r="CF10" i="5"/>
  <c r="F11" i="4"/>
  <c r="JH16" i="5"/>
  <c r="DA16" i="5"/>
  <c r="LG10" i="5"/>
  <c r="JR10" i="5"/>
  <c r="IC10" i="5"/>
  <c r="GN10" i="5"/>
  <c r="EZ10" i="5"/>
  <c r="DK10" i="5"/>
  <c r="BU10" i="5"/>
  <c r="HS16" i="5"/>
  <c r="BJ16" i="5"/>
  <c r="MK10" i="5"/>
  <c r="KW10" i="5"/>
  <c r="JH10" i="5"/>
  <c r="HS10" i="5"/>
  <c r="GD10" i="5"/>
  <c r="EO10" i="5"/>
  <c r="DA10" i="5"/>
  <c r="BJ10" i="5"/>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JT10" i="5"/>
  <c r="IE10" i="5"/>
  <c r="GP10" i="5"/>
  <c r="FB10" i="5"/>
  <c r="DM10" i="5"/>
  <c r="BW10" i="5"/>
  <c r="HA16" i="5"/>
  <c r="MM10" i="5"/>
  <c r="KY10" i="5"/>
  <c r="JJ10" i="5"/>
  <c r="HU10" i="5"/>
  <c r="GF10" i="5"/>
  <c r="EQ10" i="5"/>
  <c r="DC10" i="5"/>
  <c r="BL10" i="5"/>
  <c r="LS16" i="5"/>
  <c r="FL16" i="5"/>
  <c r="MC10" i="5"/>
  <c r="KN10" i="5"/>
  <c r="IZ10" i="5"/>
  <c r="HK10" i="5"/>
  <c r="FV10" i="5"/>
  <c r="EG10" i="5"/>
  <c r="CR10" i="5"/>
  <c r="BA10" i="5"/>
  <c r="KD16" i="5"/>
  <c r="DW16" i="5"/>
  <c r="LS10" i="5"/>
  <c r="KD10" i="5"/>
  <c r="IO10" i="5"/>
  <c r="HA10" i="5"/>
  <c r="FL10" i="5"/>
  <c r="DW10" i="5"/>
  <c r="CH10" i="5"/>
  <c r="J11" i="4"/>
</calcChain>
</file>

<file path=xl/sharedStrings.xml><?xml version="1.0" encoding="utf-8"?>
<sst xmlns="http://schemas.openxmlformats.org/spreadsheetml/2006/main" count="870" uniqueCount="269">
  <si>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</si>
  <si>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</si>
  <si>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</si>
  <si>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</si>
  <si>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</si>
  <si>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</si>
  <si>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</si>
  <si>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</si>
  <si>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R２年度は純損失のため該当なし。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</si>
  <si>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</si>
  <si>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</si>
  <si>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</si>
  <si>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</si>
  <si>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</si>
  <si>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</si>
  <si>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</si>
  <si>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</si>
  <si>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</si>
  <si>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</si>
  <si>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</si>
  <si>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</si>
  <si>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</si>
  <si>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</si>
  <si>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</si>
  <si>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</si>
  <si>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</si>
  <si>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</si>
  <si>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</si>
  <si>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</si>
  <si>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</si>
  <si>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</si>
  <si>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</si>
  <si>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</si>
  <si>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</si>
  <si>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</si>
  <si>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</si>
  <si>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</si>
  <si>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</si>
  <si>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</si>
  <si>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</si>
  <si>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</si>
  <si>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</si>
  <si>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</si>
  <si>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</si>
  <si>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</si>
  <si>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</si>
  <si>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</si>
  <si>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</si>
  <si>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</si>
  <si>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</si>
  <si>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</si>
  <si>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</si>
  <si>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</si>
  <si>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</si>
  <si>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</si>
  <si>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</si>
  <si>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</si>
  <si>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</si>
  <si>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</si>
  <si>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</si>
  <si>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</si>
  <si>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</si>
  <si>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</si>
  <si>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</si>
  <si>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</si>
  <si>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</si>
  <si>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</si>
  <si>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</si>
  <si>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</si>
  <si>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</si>
  <si>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</si>
  <si>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</si>
  <si>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</si>
  <si>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</si>
  <si>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</si>
  <si>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</si>
  <si>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</si>
  <si>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</si>
  <si>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</si>
  <si>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</si>
  <si>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</si>
  <si>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</si>
  <si>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</si>
  <si>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</si>
  <si>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</si>
  <si>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</si>
  <si>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</si>
  <si>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</si>
  <si>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</si>
  <si>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</si>
  <si>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</si>
  <si>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</si>
  <si>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</si>
  <si>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</si>
  <si>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</si>
  <si>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</si>
  <si>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</si>
  <si>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</si>
  <si>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</si>
  <si>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</si>
  <si>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</si>
  <si>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</si>
  <si>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</si>
  <si>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</si>
  <si>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</si>
  <si>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</si>
  <si>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</si>
  <si>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</si>
  <si>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</si>
  <si>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</si>
  <si>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</si>
  <si>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</si>
  <si>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</si>
  <si>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</si>
  <si>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</si>
  <si>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</si>
  <si>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</si>
  <si>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</si>
  <si>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</si>
  <si>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</si>
  <si>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</si>
  <si>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320005</t>
  </si>
  <si>
    <t>46</t>
  </si>
  <si>
    <t>04</t>
  </si>
  <si>
    <t>0</t>
  </si>
  <si>
    <t>000</t>
  </si>
  <si>
    <t>島根県</t>
  </si>
  <si>
    <t>法適用</t>
  </si>
  <si>
    <t>電気事業</t>
  </si>
  <si>
    <t>非設置</t>
  </si>
  <si>
    <t>-</t>
  </si>
  <si>
    <t>令和３年５月３１日　飯梨川第三発電所</t>
  </si>
  <si>
    <t>令和３年５月３１日　勝地発電所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</si>
  <si>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</si>
  <si>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</si>
  <si>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</si>
  <si>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</si>
  <si>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</si>
  <si>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</si>
  <si>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</si>
  <si>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</si>
  <si>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</si>
  <si>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</si>
  <si>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</si>
  <si>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</si>
  <si>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</si>
  <si>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</si>
  <si>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</si>
  <si>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</si>
  <si>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</si>
  <si>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</si>
  <si>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</si>
  <si>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</si>
  <si>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</si>
  <si>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</si>
  <si>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</si>
  <si>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</si>
  <si>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</si>
  <si>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</si>
  <si>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</si>
  <si>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</si>
  <si>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</si>
  <si>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</si>
  <si>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</si>
  <si>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</si>
  <si>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</si>
  <si>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</si>
  <si>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</si>
  <si>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</si>
  <si>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</si>
  <si>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</si>
  <si>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</si>
  <si>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</si>
  <si>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</si>
  <si>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</si>
  <si>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</si>
  <si>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</si>
  <si>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</si>
  <si>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</si>
  <si>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</si>
  <si>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</si>
  <si>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</si>
  <si>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</si>
  <si>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</si>
  <si>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</si>
  <si>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</si>
  <si>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</si>
  <si>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</si>
  <si>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</si>
  <si>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</si>
  <si>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</si>
  <si>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</si>
  <si>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</si>
  <si>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</si>
  <si>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</si>
  <si>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</si>
  <si>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</si>
  <si>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</si>
  <si>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</si>
  <si>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</si>
  <si>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</si>
  <si>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</si>
  <si>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</si>
  <si>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</si>
  <si>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</si>
  <si>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</si>
  <si>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</si>
  <si>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</si>
  <si>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</si>
  <si>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</si>
  <si>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</si>
  <si>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</si>
  <si>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</si>
  <si>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</si>
  <si>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</si>
  <si>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</si>
  <si>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</si>
  <si>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</si>
  <si>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</si>
  <si>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</si>
  <si>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</si>
  <si>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</si>
  <si>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</si>
  <si>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</si>
  <si>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</si>
  <si>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</si>
  <si>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</si>
  <si>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</si>
  <si>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</si>
  <si>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</si>
  <si>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</si>
  <si>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</si>
  <si>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</si>
  <si>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</si>
  <si>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</si>
  <si>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</si>
  <si>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</si>
  <si>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</si>
  <si>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</si>
  <si>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</si>
  <si>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</si>
  <si>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</si>
  <si>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</si>
  <si>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</si>
  <si>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</si>
  <si>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</si>
  <si>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</si>
  <si>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</si>
  <si>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</si>
  <si>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</si>
  <si>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</si>
  <si>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</si>
  <si>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</si>
  <si>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</si>
  <si>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</si>
  <si>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</si>
  <si>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</si>
  <si>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</si>
  <si>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</si>
  <si>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</si>
  <si>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</si>
  <si>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</si>
  <si>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</si>
  <si>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</si>
  <si>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</si>
  <si>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</si>
  <si>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水力発電については、梅雨期と降雪期の降雨量に恵まれたことや、八戸川発電所リニューアル工事に伴う受変電設備更新工事が完了し、八戸川第二、第三発電所が通年で運転したことから、発電電力量が増加し、「設備利用率」が上昇しました。
　「修繕費比率」は、老朽化した水力発電所のリニューアル工事に合わせて建屋等の修繕を実施したことから、上昇しました。
　「企業債残高対料金収入比率」は、リニューアル工事による企業債の借り入れの増加に伴い、令和元年度から更に上昇しました。
　FIT制度を活用し、長期的に安定した発電を行い経営基盤の強化を図るため、水力発電所のリニューアル工事や小水力発電所の新規開発に積極的に取り組んでいるため、今後も「FIT収入割合」は高い水準が続きます。
　風力発電については、引き続きメンテナンス体制強化による故障停止時間の縮減に取り組みましたが、一部の風車でブレードや主軸受破損に伴い停止時間が増加したため、「設備利用率」は低下しました。
　「修繕費比率」についても、ブレード修繕に要した費用が高額であったため、前年度から上昇しました。全国水準に比べても高い水準となっています。
　太陽光発電については、施設が新しいこともあり故障がなく、日照条件も良かったため、「設備利用率」はこれまでの水準を維持しました。
　「修繕費比率」は、一部発電所で防草対策工事を実施したことから例年に比して上昇しましたが、全国平均値より低い数値でした。　
　設置年次が新しいことから、「企業債残高対料金収入比率」は全国平均値より高く、「有形固定資産減価償却率」は全国平均値より低くなっています。
　水力、風力、太陽光ともにFIT収入割合が高いなかで、FIT適用期間終了後の電気料金制度の動向は不透明なため、留意が必要です。</t>
    <rPh sb="463" eb="464">
      <t>ゼン</t>
    </rPh>
    <phoneticPr fontId="5"/>
  </si>
  <si>
    <t>　電気事業は、リニューアル工事により一時的に各指標が悪化していますが、運転再開に伴い順次好転していく見込みです。
　「島根県企業局経営計画」に基づき、地域の資源である水力や風力、太陽光などの再生可能エネルギーを利用した発電の維持拡大に取り組んでいきます。併せて経費の縮減と安定的な収入の確保に努め、引き続き経営基盤の強化に努めます。
　水力、風力、太陽光発電のFIT適用終了後の施設のあり方については、現時点で定まっていませんが、今後、再生可能エネルギーの普及状況や市場の動向、脱炭素化等の社会情勢を踏まえて検討していきます。</t>
    <phoneticPr fontId="5"/>
  </si>
  <si>
    <t>　島根県の電気事業は、令和２年度は15の水力発電所、２つの風力発電所、４つの太陽光発電所を運営していましたが、このうち国のFIT制度適用後も赤字基調にあり、累積赤字の解消が困難と見込まれた1つの風力発電所は、令和２年10月に民間企業へ譲渡しました。
　近年は、FIT制度を活用した小水力発電所の開発や、老朽化した既存水力発電所のリニューアル工事に積極的に取り組んでいます。
　指標のうち、「流動比率」は令和元年度と比べて低下しました。その主な要因は、水力発電所リニューアル工事に伴い出力の大きな発電所が停止しているためですが、健全性の基準である100％は超えており、十分な支払い能力を保有しています。
　「営業収支比率」は、令和元年度と比べて上昇しました。その主な要因は、夏の梅雨期と冬の降雪期双方で降水量に恵まれたことなどで供給電力料金収入が増加したこと、リニューアル工事に伴う除却費用が減少したことなどによります。
　「供給原価」は、令和元年度と比べて低下していますが、これも前記と同じ理由によります。
　令和５年度までに発電所のリニューアル工事が完了していきますので、今後は各指標とも大きく改善していく見込みです。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</si>
</sst>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115.4</c:v>
                </c:pt>
                <c:pt idx="1">
                  <c:v>127.9</c:v>
                </c:pt>
                <c:pt idx="2">
                  <c:v>103.1</c:v>
                </c:pt>
                <c:pt idx="3">
                  <c:v>71.2</c:v>
                </c:pt>
                <c:pt idx="4">
                  <c:v>86</c:v>
                </c:pt>
              </c:numCache>
            </c:numRef>
          </c:val>
          <c:extLst>
            <c:ext xmlns:c16="http://schemas.microsoft.com/office/drawing/2014/chart" uri="{C3380CC4-5D6E-409C-BE32-E72D297353CC}">
              <c16:uniqueId val="{00000000-7A35-40B6-B016-2F44504F219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7A35-40B6-B016-2F44504F219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A35-40B6-B016-2F44504F219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110.3</c:v>
                </c:pt>
                <c:pt idx="1">
                  <c:v>123.8</c:v>
                </c:pt>
                <c:pt idx="2">
                  <c:v>97.6</c:v>
                </c:pt>
                <c:pt idx="3">
                  <c:v>66.400000000000006</c:v>
                </c:pt>
                <c:pt idx="4">
                  <c:v>82.1</c:v>
                </c:pt>
              </c:numCache>
            </c:numRef>
          </c:val>
          <c:extLst>
            <c:ext xmlns:c16="http://schemas.microsoft.com/office/drawing/2014/chart" uri="{C3380CC4-5D6E-409C-BE32-E72D297353CC}">
              <c16:uniqueId val="{00000000-3559-40A3-BE2E-415C4F3ABAA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3559-40A3-BE2E-415C4F3ABAA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559-40A3-BE2E-415C4F3ABAA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326.2</c:v>
                </c:pt>
                <c:pt idx="1">
                  <c:v>457.6</c:v>
                </c:pt>
                <c:pt idx="2">
                  <c:v>290.60000000000002</c:v>
                </c:pt>
                <c:pt idx="3">
                  <c:v>252.3</c:v>
                </c:pt>
                <c:pt idx="4">
                  <c:v>161</c:v>
                </c:pt>
              </c:numCache>
            </c:numRef>
          </c:val>
          <c:extLst>
            <c:ext xmlns:c16="http://schemas.microsoft.com/office/drawing/2014/chart" uri="{C3380CC4-5D6E-409C-BE32-E72D297353CC}">
              <c16:uniqueId val="{00000000-BAD4-4220-9C96-5A2B53F0FD4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BAD4-4220-9C96-5A2B53F0FD4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AD4-4220-9C96-5A2B53F0FD4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12547.2</c:v>
                </c:pt>
                <c:pt idx="1">
                  <c:v>12445.6</c:v>
                </c:pt>
                <c:pt idx="2">
                  <c:v>17560.599999999999</c:v>
                </c:pt>
                <c:pt idx="3">
                  <c:v>32507.7</c:v>
                </c:pt>
                <c:pt idx="4">
                  <c:v>26413.3</c:v>
                </c:pt>
              </c:numCache>
            </c:numRef>
          </c:val>
          <c:extLst>
            <c:ext xmlns:c16="http://schemas.microsoft.com/office/drawing/2014/chart" uri="{C3380CC4-5D6E-409C-BE32-E72D297353CC}">
              <c16:uniqueId val="{00000000-396E-4F2A-9EBF-1E1FEF026A0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396E-4F2A-9EBF-1E1FEF026A0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896199</c:v>
                </c:pt>
                <c:pt idx="1">
                  <c:v>1418972</c:v>
                </c:pt>
                <c:pt idx="2">
                  <c:v>794526</c:v>
                </c:pt>
                <c:pt idx="3">
                  <c:v>692411</c:v>
                </c:pt>
                <c:pt idx="4">
                  <c:v>716630</c:v>
                </c:pt>
              </c:numCache>
            </c:numRef>
          </c:val>
          <c:extLst>
            <c:ext xmlns:c16="http://schemas.microsoft.com/office/drawing/2014/chart" uri="{C3380CC4-5D6E-409C-BE32-E72D297353CC}">
              <c16:uniqueId val="{00000000-BF5C-43AD-86A9-503B06B9C74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BF5C-43AD-86A9-503B06B9C74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33.9</c:v>
                </c:pt>
                <c:pt idx="1">
                  <c:v>33.6</c:v>
                </c:pt>
                <c:pt idx="2">
                  <c:v>23.2</c:v>
                </c:pt>
                <c:pt idx="3">
                  <c:v>16.600000000000001</c:v>
                </c:pt>
                <c:pt idx="4">
                  <c:v>19.8</c:v>
                </c:pt>
              </c:numCache>
            </c:numRef>
          </c:val>
          <c:extLst>
            <c:ext xmlns:c16="http://schemas.microsoft.com/office/drawing/2014/chart" uri="{C3380CC4-5D6E-409C-BE32-E72D297353CC}">
              <c16:uniqueId val="{00000000-174F-4EE6-AE86-739B12F63B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174F-4EE6-AE86-739B12F63B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20.9</c:v>
                </c:pt>
                <c:pt idx="1">
                  <c:v>19.8</c:v>
                </c:pt>
                <c:pt idx="2">
                  <c:v>17.8</c:v>
                </c:pt>
                <c:pt idx="3">
                  <c:v>12.2</c:v>
                </c:pt>
                <c:pt idx="4">
                  <c:v>25.5</c:v>
                </c:pt>
              </c:numCache>
            </c:numRef>
          </c:val>
          <c:extLst>
            <c:ext xmlns:c16="http://schemas.microsoft.com/office/drawing/2014/chart" uri="{C3380CC4-5D6E-409C-BE32-E72D297353CC}">
              <c16:uniqueId val="{00000000-715B-4A15-87B9-7044DF8A4F2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715B-4A15-87B9-7044DF8A4F2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301.8</c:v>
                </c:pt>
                <c:pt idx="1">
                  <c:v>281.5</c:v>
                </c:pt>
                <c:pt idx="2">
                  <c:v>418.5</c:v>
                </c:pt>
                <c:pt idx="3">
                  <c:v>680</c:v>
                </c:pt>
                <c:pt idx="4">
                  <c:v>756.5</c:v>
                </c:pt>
              </c:numCache>
            </c:numRef>
          </c:val>
          <c:extLst>
            <c:ext xmlns:c16="http://schemas.microsoft.com/office/drawing/2014/chart" uri="{C3380CC4-5D6E-409C-BE32-E72D297353CC}">
              <c16:uniqueId val="{00000000-F5A7-4A61-A4A0-05DC9F796CF9}"/>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F5A7-4A61-A4A0-05DC9F796CF9}"/>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52.5</c:v>
                </c:pt>
                <c:pt idx="1">
                  <c:v>52</c:v>
                </c:pt>
                <c:pt idx="2">
                  <c:v>55</c:v>
                </c:pt>
                <c:pt idx="3">
                  <c:v>51.8</c:v>
                </c:pt>
                <c:pt idx="4">
                  <c:v>49.4</c:v>
                </c:pt>
              </c:numCache>
            </c:numRef>
          </c:val>
          <c:extLst>
            <c:ext xmlns:c16="http://schemas.microsoft.com/office/drawing/2014/chart" uri="{C3380CC4-5D6E-409C-BE32-E72D297353CC}">
              <c16:uniqueId val="{00000000-97E7-438F-96A2-FABF59AC288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97E7-438F-96A2-FABF59AC288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61.6</c:v>
                </c:pt>
                <c:pt idx="1">
                  <c:v>68.400000000000006</c:v>
                </c:pt>
                <c:pt idx="2">
                  <c:v>77.400000000000006</c:v>
                </c:pt>
                <c:pt idx="3">
                  <c:v>97.7</c:v>
                </c:pt>
                <c:pt idx="4">
                  <c:v>97.2</c:v>
                </c:pt>
              </c:numCache>
            </c:numRef>
          </c:val>
          <c:extLst>
            <c:ext xmlns:c16="http://schemas.microsoft.com/office/drawing/2014/chart" uri="{C3380CC4-5D6E-409C-BE32-E72D297353CC}">
              <c16:uniqueId val="{00000000-BBB4-4109-801D-3B2EC1F39051}"/>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BBB4-4109-801D-3B2EC1F39051}"/>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51.6</c:v>
                </c:pt>
                <c:pt idx="1">
                  <c:v>51.3</c:v>
                </c:pt>
                <c:pt idx="2">
                  <c:v>30.4</c:v>
                </c:pt>
                <c:pt idx="3">
                  <c:v>17.5</c:v>
                </c:pt>
                <c:pt idx="4">
                  <c:v>24.1</c:v>
                </c:pt>
              </c:numCache>
            </c:numRef>
          </c:val>
          <c:extLst>
            <c:ext xmlns:c16="http://schemas.microsoft.com/office/drawing/2014/chart" uri="{C3380CC4-5D6E-409C-BE32-E72D297353CC}">
              <c16:uniqueId val="{00000000-E5CC-4C6D-98F2-C2CF5725C9DA}"/>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E5CC-4C6D-98F2-C2CF5725C9DA}"/>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8.6</c:v>
                </c:pt>
                <c:pt idx="1">
                  <c:v>13.1</c:v>
                </c:pt>
                <c:pt idx="2">
                  <c:v>13.9</c:v>
                </c:pt>
                <c:pt idx="3">
                  <c:v>6.2</c:v>
                </c:pt>
                <c:pt idx="4">
                  <c:v>18.2</c:v>
                </c:pt>
              </c:numCache>
            </c:numRef>
          </c:val>
          <c:extLst>
            <c:ext xmlns:c16="http://schemas.microsoft.com/office/drawing/2014/chart" uri="{C3380CC4-5D6E-409C-BE32-E72D297353CC}">
              <c16:uniqueId val="{00000000-1296-49D3-AAE2-CCA94F393FF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1296-49D3-AAE2-CCA94F393FF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202.2</c:v>
                </c:pt>
                <c:pt idx="1">
                  <c:v>219.5</c:v>
                </c:pt>
                <c:pt idx="2">
                  <c:v>446.7</c:v>
                </c:pt>
                <c:pt idx="3">
                  <c:v>994.4</c:v>
                </c:pt>
                <c:pt idx="4">
                  <c:v>1070.8</c:v>
                </c:pt>
              </c:numCache>
            </c:numRef>
          </c:val>
          <c:extLst>
            <c:ext xmlns:c16="http://schemas.microsoft.com/office/drawing/2014/chart" uri="{C3380CC4-5D6E-409C-BE32-E72D297353CC}">
              <c16:uniqueId val="{00000000-67CB-4FEF-A445-F026AF778E8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67CB-4FEF-A445-F026AF778E8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61.7</c:v>
                </c:pt>
                <c:pt idx="1">
                  <c:v>63.3</c:v>
                </c:pt>
                <c:pt idx="2">
                  <c:v>64.400000000000006</c:v>
                </c:pt>
                <c:pt idx="3">
                  <c:v>54.3</c:v>
                </c:pt>
                <c:pt idx="4">
                  <c:v>48.6</c:v>
                </c:pt>
              </c:numCache>
            </c:numRef>
          </c:val>
          <c:extLst>
            <c:ext xmlns:c16="http://schemas.microsoft.com/office/drawing/2014/chart" uri="{C3380CC4-5D6E-409C-BE32-E72D297353CC}">
              <c16:uniqueId val="{00000000-7BCE-46A4-9EDC-0408069117E1}"/>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7BCE-46A4-9EDC-0408069117E1}"/>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43.1</c:v>
                </c:pt>
                <c:pt idx="1">
                  <c:v>49.5</c:v>
                </c:pt>
                <c:pt idx="2">
                  <c:v>58.7</c:v>
                </c:pt>
                <c:pt idx="3">
                  <c:v>95.4</c:v>
                </c:pt>
                <c:pt idx="4">
                  <c:v>95.2</c:v>
                </c:pt>
              </c:numCache>
            </c:numRef>
          </c:val>
          <c:extLst>
            <c:ext xmlns:c16="http://schemas.microsoft.com/office/drawing/2014/chart" uri="{C3380CC4-5D6E-409C-BE32-E72D297353CC}">
              <c16:uniqueId val="{00000000-84E9-486F-9FBD-FB2201773E77}"/>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84E9-486F-9FBD-FB2201773E77}"/>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1-4B0C-9229-5A8CCE0F0907}"/>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1-4B0C-9229-5A8CCE0F0907}"/>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E-4AD3-83B9-D26D65C30759}"/>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E-4AD3-83B9-D26D65C30759}"/>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8-46A3-9993-6647BDA79FD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8-46A3-9993-6647BDA79FD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6-4423-86A1-15D24396824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6-4423-86A1-15D24396824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6-434F-9F47-4B70ECAFFEF8}"/>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6-434F-9F47-4B70ECAFFEF8}"/>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15.5</c:v>
                </c:pt>
                <c:pt idx="1">
                  <c:v>18.399999999999999</c:v>
                </c:pt>
                <c:pt idx="2">
                  <c:v>16.600000000000001</c:v>
                </c:pt>
                <c:pt idx="3">
                  <c:v>15.9</c:v>
                </c:pt>
                <c:pt idx="4">
                  <c:v>15.5</c:v>
                </c:pt>
              </c:numCache>
            </c:numRef>
          </c:val>
          <c:extLst>
            <c:ext xmlns:c16="http://schemas.microsoft.com/office/drawing/2014/chart" uri="{C3380CC4-5D6E-409C-BE32-E72D297353CC}">
              <c16:uniqueId val="{00000000-1ED6-49D3-A949-498B9D8F43E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1ED6-49D3-A949-498B9D8F43E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36.5</c:v>
                </c:pt>
                <c:pt idx="1">
                  <c:v>31.3</c:v>
                </c:pt>
                <c:pt idx="2">
                  <c:v>28.2</c:v>
                </c:pt>
                <c:pt idx="3">
                  <c:v>30.3</c:v>
                </c:pt>
                <c:pt idx="4">
                  <c:v>45.7</c:v>
                </c:pt>
              </c:numCache>
            </c:numRef>
          </c:val>
          <c:extLst>
            <c:ext xmlns:c16="http://schemas.microsoft.com/office/drawing/2014/chart" uri="{C3380CC4-5D6E-409C-BE32-E72D297353CC}">
              <c16:uniqueId val="{00000000-8FC0-4633-8520-C14652BC90F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8FC0-4633-8520-C14652BC90F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222.2</c:v>
                </c:pt>
                <c:pt idx="1">
                  <c:v>154.5</c:v>
                </c:pt>
                <c:pt idx="2">
                  <c:v>141.6</c:v>
                </c:pt>
                <c:pt idx="3">
                  <c:v>115.2</c:v>
                </c:pt>
                <c:pt idx="4">
                  <c:v>80.599999999999994</c:v>
                </c:pt>
              </c:numCache>
            </c:numRef>
          </c:val>
          <c:extLst>
            <c:ext xmlns:c16="http://schemas.microsoft.com/office/drawing/2014/chart" uri="{C3380CC4-5D6E-409C-BE32-E72D297353CC}">
              <c16:uniqueId val="{00000000-8DF0-4CC2-BEAF-D4FE829B2AB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8DF0-4CC2-BEAF-D4FE829B2AB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45.9</c:v>
                </c:pt>
                <c:pt idx="1">
                  <c:v>50.4</c:v>
                </c:pt>
                <c:pt idx="2">
                  <c:v>55.7</c:v>
                </c:pt>
                <c:pt idx="3">
                  <c:v>60.7</c:v>
                </c:pt>
                <c:pt idx="4">
                  <c:v>63.6</c:v>
                </c:pt>
              </c:numCache>
            </c:numRef>
          </c:val>
          <c:extLst>
            <c:ext xmlns:c16="http://schemas.microsoft.com/office/drawing/2014/chart" uri="{C3380CC4-5D6E-409C-BE32-E72D297353CC}">
              <c16:uniqueId val="{00000000-8CC1-49BC-8FC6-E1A337E1E952}"/>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8CC1-49BC-8FC6-E1A337E1E952}"/>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298-4B95-ADEF-BEA46A086616}"/>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7298-4B95-ADEF-BEA46A086616}"/>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15.8</c:v>
                </c:pt>
                <c:pt idx="1">
                  <c:v>14.3</c:v>
                </c:pt>
                <c:pt idx="2">
                  <c:v>15.5</c:v>
                </c:pt>
                <c:pt idx="3">
                  <c:v>15.6</c:v>
                </c:pt>
                <c:pt idx="4">
                  <c:v>15.9</c:v>
                </c:pt>
              </c:numCache>
            </c:numRef>
          </c:val>
          <c:extLst>
            <c:ext xmlns:c16="http://schemas.microsoft.com/office/drawing/2014/chart" uri="{C3380CC4-5D6E-409C-BE32-E72D297353CC}">
              <c16:uniqueId val="{00000000-C48D-4C9B-8799-4ED7E47F584D}"/>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C48D-4C9B-8799-4ED7E47F584D}"/>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0.2</c:v>
                </c:pt>
                <c:pt idx="2">
                  <c:v>0.5</c:v>
                </c:pt>
                <c:pt idx="3">
                  <c:v>0.3</c:v>
                </c:pt>
                <c:pt idx="4">
                  <c:v>2.4</c:v>
                </c:pt>
              </c:numCache>
            </c:numRef>
          </c:val>
          <c:extLst>
            <c:ext xmlns:c16="http://schemas.microsoft.com/office/drawing/2014/chart" uri="{C3380CC4-5D6E-409C-BE32-E72D297353CC}">
              <c16:uniqueId val="{00000000-8706-43F8-816E-D041BDB94E3E}"/>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8706-43F8-816E-D041BDB94E3E}"/>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1617.9</c:v>
                </c:pt>
                <c:pt idx="1">
                  <c:v>980.7</c:v>
                </c:pt>
                <c:pt idx="2">
                  <c:v>880.9</c:v>
                </c:pt>
                <c:pt idx="3">
                  <c:v>819.7</c:v>
                </c:pt>
                <c:pt idx="4">
                  <c:v>736.8</c:v>
                </c:pt>
              </c:numCache>
            </c:numRef>
          </c:val>
          <c:extLst>
            <c:ext xmlns:c16="http://schemas.microsoft.com/office/drawing/2014/chart" uri="{C3380CC4-5D6E-409C-BE32-E72D297353CC}">
              <c16:uniqueId val="{00000000-E2E4-4F20-AC57-92D8304EB3A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E2E4-4F20-AC57-92D8304EB3A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6.3</c:v>
                </c:pt>
                <c:pt idx="1">
                  <c:v>7.8</c:v>
                </c:pt>
                <c:pt idx="2">
                  <c:v>13.1</c:v>
                </c:pt>
                <c:pt idx="3">
                  <c:v>18.399999999999999</c:v>
                </c:pt>
                <c:pt idx="4">
                  <c:v>23.7</c:v>
                </c:pt>
              </c:numCache>
            </c:numRef>
          </c:val>
          <c:extLst>
            <c:ext xmlns:c16="http://schemas.microsoft.com/office/drawing/2014/chart" uri="{C3380CC4-5D6E-409C-BE32-E72D297353CC}">
              <c16:uniqueId val="{00000000-47AB-46FB-B1BB-EEF35D12C57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47AB-46FB-B1BB-EEF35D12C57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D5-4B08-AF4D-42BE1F5AC21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59D5-4B08-AF4D-42BE1F5AC21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（最大出力合計56,598kW）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（最大出力合計27,778kW）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0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0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0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0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0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20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20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20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20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20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21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21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21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21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21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21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21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217"/>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218"/>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21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22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221"/>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222"/>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223"/>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224"/>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225"/>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226"/>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227"/>
                </a:ext>
              </a:extLst>
            </xdr:cNvPicPr>
          </xdr:nvPicPr>
          <xdr:blipFill>
            <a:blip xmlns:r="http://schemas.openxmlformats.org/officeDocument/2006/relationships" r:embed="rId55"/>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228"/>
                </a:ext>
              </a:extLst>
            </xdr:cNvPicPr>
          </xdr:nvPicPr>
          <xdr:blipFill>
            <a:blip xmlns:r="http://schemas.openxmlformats.org/officeDocument/2006/relationships" r:embed="rId5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229"/>
                </a:ext>
              </a:extLst>
            </xdr:cNvPicPr>
          </xdr:nvPicPr>
          <xdr:blipFill>
            <a:blip xmlns:r="http://schemas.openxmlformats.org/officeDocument/2006/relationships" r:embed="rId5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230"/>
                </a:ext>
              </a:extLst>
            </xdr:cNvPicPr>
          </xdr:nvPicPr>
          <xdr:blipFill>
            <a:blip xmlns:r="http://schemas.openxmlformats.org/officeDocument/2006/relationships" r:embed="rId5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231"/>
                </a:ext>
              </a:extLst>
            </xdr:cNvPicPr>
          </xdr:nvPicPr>
          <xdr:blipFill>
            <a:blip xmlns:r="http://schemas.openxmlformats.org/officeDocument/2006/relationships" r:embed="rId5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232"/>
                </a:ext>
              </a:extLst>
            </xdr:cNvPicPr>
          </xdr:nvPicPr>
          <xdr:blipFill>
            <a:blip xmlns:r="http://schemas.openxmlformats.org/officeDocument/2006/relationships" r:embed="rId5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233"/>
                </a:ext>
              </a:extLst>
            </xdr:cNvPicPr>
          </xdr:nvPicPr>
          <xdr:blipFill>
            <a:blip xmlns:r="http://schemas.openxmlformats.org/officeDocument/2006/relationships" r:embed="rId5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234"/>
                </a:ext>
              </a:extLst>
            </xdr:cNvPicPr>
          </xdr:nvPicPr>
          <xdr:blipFill>
            <a:blip xmlns:r="http://schemas.openxmlformats.org/officeDocument/2006/relationships" r:embed="rId5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1" zoomScale="70" zoomScaleNormal="7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29.5</v>
      </c>
      <c r="O3" s="176"/>
      <c r="P3" s="176"/>
      <c r="Q3" s="177"/>
      <c r="R3" s="1"/>
      <c r="S3" s="178" t="s">
        <v>8</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15</v>
      </c>
      <c r="C5" s="188"/>
      <c r="D5" s="188"/>
      <c r="E5" s="188"/>
      <c r="F5" s="168" t="str">
        <f>データ!N6</f>
        <v>-</v>
      </c>
      <c r="G5" s="168"/>
      <c r="H5" s="168"/>
      <c r="I5" s="168"/>
      <c r="J5" s="168">
        <f>データ!O6</f>
        <v>2</v>
      </c>
      <c r="K5" s="168"/>
      <c r="L5" s="168"/>
      <c r="M5" s="168"/>
      <c r="N5" s="168">
        <f>データ!P6</f>
        <v>4</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122289</v>
      </c>
      <c r="G12" s="151"/>
      <c r="H12" s="150">
        <f>データ!X6</f>
        <v>121455</v>
      </c>
      <c r="I12" s="151"/>
      <c r="J12" s="150">
        <f>データ!Y6</f>
        <v>72015</v>
      </c>
      <c r="K12" s="151"/>
      <c r="L12" s="150">
        <f>データ!Z6</f>
        <v>42292</v>
      </c>
      <c r="M12" s="151"/>
      <c r="N12" s="152">
        <f>データ!AA6</f>
        <v>58553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30511</v>
      </c>
      <c r="G14" s="151"/>
      <c r="H14" s="150">
        <f>データ!AH6</f>
        <v>36308</v>
      </c>
      <c r="I14" s="151"/>
      <c r="J14" s="150">
        <f>データ!AI6</f>
        <v>31914</v>
      </c>
      <c r="K14" s="151"/>
      <c r="L14" s="150">
        <f>データ!AJ6</f>
        <v>30494</v>
      </c>
      <c r="M14" s="151"/>
      <c r="N14" s="152">
        <f>データ!AK6</f>
        <v>29820</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4761</v>
      </c>
      <c r="G15" s="143"/>
      <c r="H15" s="143">
        <f>データ!AM6</f>
        <v>8640</v>
      </c>
      <c r="I15" s="143"/>
      <c r="J15" s="143">
        <f>データ!AN6</f>
        <v>9393</v>
      </c>
      <c r="K15" s="143"/>
      <c r="L15" s="143">
        <f>データ!AO6</f>
        <v>9492</v>
      </c>
      <c r="M15" s="143"/>
      <c r="N15" s="144">
        <f>データ!AP6</f>
        <v>9649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157561</v>
      </c>
      <c r="G16" s="146"/>
      <c r="H16" s="146">
        <f>データ!AR6</f>
        <v>166403</v>
      </c>
      <c r="I16" s="146"/>
      <c r="J16" s="146">
        <f>データ!AS6</f>
        <v>113322</v>
      </c>
      <c r="K16" s="146"/>
      <c r="L16" s="146">
        <f>データ!AT6</f>
        <v>82278</v>
      </c>
      <c r="M16" s="146"/>
      <c r="N16" s="138">
        <f>データ!AU6</f>
        <v>98022</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58737</v>
      </c>
      <c r="G19" s="136"/>
      <c r="H19" s="136"/>
      <c r="I19" s="136">
        <f>データ!AW6</f>
        <v>2046008</v>
      </c>
      <c r="J19" s="136"/>
      <c r="K19" s="136"/>
      <c r="L19" s="136">
        <f>データ!AX6</f>
        <v>2104745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266</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267</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（最大出力合計56,598kW）</v>
      </c>
      <c r="D123" s="5" t="str">
        <f>データ!EX9</f>
        <v>（最大出力合計27,778kW）</v>
      </c>
      <c r="E123" s="5" t="str">
        <f>データ!GW9</f>
        <v>（最大出力合計-kW）</v>
      </c>
      <c r="F123" s="5" t="str">
        <f>データ!IV9</f>
        <v>（最大出力合計21,900kW）</v>
      </c>
      <c r="G123" s="5" t="str">
        <f>データ!KU9</f>
        <v>（最大出力合計6,920kW）</v>
      </c>
    </row>
  </sheetData>
  <sheetProtection algorithmName="SHA-512" hashValue="Kfcgw49hZacYvyavKna5yCc16ynBIUmoAi/csffZ+2wvtDSXcJIHXYPovRDjbxL0qbtV9t9QC6JeZMFO8GzRXg==" saltValue="bBoBKmOurdcprzb4PXywh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320005</v>
      </c>
      <c r="D6" s="67" t="str">
        <f t="shared" si="6"/>
        <v>46</v>
      </c>
      <c r="E6" s="67" t="str">
        <f t="shared" si="6"/>
        <v>04</v>
      </c>
      <c r="F6" s="67" t="str">
        <f t="shared" si="6"/>
        <v>0</v>
      </c>
      <c r="G6" s="67" t="str">
        <f t="shared" si="6"/>
        <v>000</v>
      </c>
      <c r="H6" s="67" t="str">
        <f t="shared" si="6"/>
        <v>島根県</v>
      </c>
      <c r="I6" s="67" t="str">
        <f t="shared" si="6"/>
        <v>法適用</v>
      </c>
      <c r="J6" s="67" t="str">
        <f t="shared" si="6"/>
        <v>電気事業</v>
      </c>
      <c r="K6" s="67" t="str">
        <f t="shared" si="6"/>
        <v>非設置</v>
      </c>
      <c r="L6" s="68">
        <f t="shared" si="6"/>
        <v>29.5</v>
      </c>
      <c r="M6" s="69">
        <f t="shared" si="6"/>
        <v>15</v>
      </c>
      <c r="N6" s="69" t="str">
        <f t="shared" si="6"/>
        <v>-</v>
      </c>
      <c r="O6" s="69">
        <f t="shared" si="6"/>
        <v>2</v>
      </c>
      <c r="P6" s="69">
        <f t="shared" si="6"/>
        <v>4</v>
      </c>
      <c r="Q6" s="69" t="str">
        <f t="shared" si="6"/>
        <v>-</v>
      </c>
      <c r="R6" s="70" t="str">
        <f>R7</f>
        <v>令和３年５月３１日　飯梨川第三発電所</v>
      </c>
      <c r="S6" s="71" t="str">
        <f t="shared" si="6"/>
        <v>令和３年５月３１日　勝地発電所</v>
      </c>
      <c r="T6" s="67" t="str">
        <f t="shared" si="6"/>
        <v>無</v>
      </c>
      <c r="U6" s="71" t="str">
        <f t="shared" si="6"/>
        <v>中国電力(株)、中国電力ネットワーク(株)</v>
      </c>
      <c r="V6" s="68" t="str">
        <f t="shared" si="6"/>
        <v>-</v>
      </c>
      <c r="W6" s="69">
        <f>W7</f>
        <v>122289</v>
      </c>
      <c r="X6" s="69">
        <f t="shared" si="6"/>
        <v>121455</v>
      </c>
      <c r="Y6" s="69">
        <f t="shared" si="6"/>
        <v>72015</v>
      </c>
      <c r="Z6" s="69">
        <f t="shared" si="6"/>
        <v>42292</v>
      </c>
      <c r="AA6" s="69">
        <f t="shared" si="6"/>
        <v>58553</v>
      </c>
      <c r="AB6" s="69" t="str">
        <f t="shared" si="6"/>
        <v>-</v>
      </c>
      <c r="AC6" s="69" t="str">
        <f t="shared" si="6"/>
        <v>-</v>
      </c>
      <c r="AD6" s="69" t="str">
        <f t="shared" si="6"/>
        <v>-</v>
      </c>
      <c r="AE6" s="69" t="str">
        <f t="shared" si="6"/>
        <v>-</v>
      </c>
      <c r="AF6" s="69" t="str">
        <f t="shared" si="6"/>
        <v>-</v>
      </c>
      <c r="AG6" s="69">
        <f t="shared" si="6"/>
        <v>30511</v>
      </c>
      <c r="AH6" s="69">
        <f t="shared" si="6"/>
        <v>36308</v>
      </c>
      <c r="AI6" s="69">
        <f t="shared" si="6"/>
        <v>31914</v>
      </c>
      <c r="AJ6" s="69">
        <f t="shared" si="6"/>
        <v>30494</v>
      </c>
      <c r="AK6" s="69">
        <f t="shared" si="6"/>
        <v>29820</v>
      </c>
      <c r="AL6" s="69">
        <f t="shared" si="6"/>
        <v>4761</v>
      </c>
      <c r="AM6" s="69">
        <f t="shared" si="6"/>
        <v>8640</v>
      </c>
      <c r="AN6" s="69">
        <f t="shared" si="6"/>
        <v>9393</v>
      </c>
      <c r="AO6" s="69">
        <f t="shared" si="6"/>
        <v>9492</v>
      </c>
      <c r="AP6" s="69">
        <f t="shared" si="6"/>
        <v>9649</v>
      </c>
      <c r="AQ6" s="69">
        <f t="shared" si="6"/>
        <v>157561</v>
      </c>
      <c r="AR6" s="69">
        <f t="shared" si="6"/>
        <v>166403</v>
      </c>
      <c r="AS6" s="69">
        <f t="shared" si="6"/>
        <v>113322</v>
      </c>
      <c r="AT6" s="69">
        <f t="shared" si="6"/>
        <v>82278</v>
      </c>
      <c r="AU6" s="69">
        <f t="shared" si="6"/>
        <v>98022</v>
      </c>
      <c r="AV6" s="69">
        <f t="shared" si="6"/>
        <v>58737</v>
      </c>
      <c r="AW6" s="69">
        <f t="shared" si="6"/>
        <v>2046008</v>
      </c>
      <c r="AX6" s="69">
        <f t="shared" si="6"/>
        <v>2104745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29.5</v>
      </c>
      <c r="M7" s="79">
        <v>15</v>
      </c>
      <c r="N7" s="79" t="s">
        <v>130</v>
      </c>
      <c r="O7" s="80">
        <v>2</v>
      </c>
      <c r="P7" s="80">
        <v>4</v>
      </c>
      <c r="Q7" s="80" t="s">
        <v>130</v>
      </c>
      <c r="R7" s="81" t="s">
        <v>131</v>
      </c>
      <c r="S7" s="81" t="s">
        <v>132</v>
      </c>
      <c r="T7" s="82" t="s">
        <v>133</v>
      </c>
      <c r="U7" s="81" t="s">
        <v>134</v>
      </c>
      <c r="V7" s="78" t="s">
        <v>130</v>
      </c>
      <c r="W7" s="80">
        <v>122289</v>
      </c>
      <c r="X7" s="80">
        <v>121455</v>
      </c>
      <c r="Y7" s="80">
        <v>72015</v>
      </c>
      <c r="Z7" s="80">
        <v>42292</v>
      </c>
      <c r="AA7" s="80">
        <v>58553</v>
      </c>
      <c r="AB7" s="80" t="s">
        <v>130</v>
      </c>
      <c r="AC7" s="80" t="s">
        <v>130</v>
      </c>
      <c r="AD7" s="80" t="s">
        <v>130</v>
      </c>
      <c r="AE7" s="80" t="s">
        <v>130</v>
      </c>
      <c r="AF7" s="80" t="s">
        <v>130</v>
      </c>
      <c r="AG7" s="80">
        <v>30511</v>
      </c>
      <c r="AH7" s="80">
        <v>36308</v>
      </c>
      <c r="AI7" s="80">
        <v>31914</v>
      </c>
      <c r="AJ7" s="80">
        <v>30494</v>
      </c>
      <c r="AK7" s="80">
        <v>29820</v>
      </c>
      <c r="AL7" s="80">
        <v>4761</v>
      </c>
      <c r="AM7" s="80">
        <v>8640</v>
      </c>
      <c r="AN7" s="80">
        <v>9393</v>
      </c>
      <c r="AO7" s="80">
        <v>9492</v>
      </c>
      <c r="AP7" s="80">
        <v>9649</v>
      </c>
      <c r="AQ7" s="80">
        <v>157561</v>
      </c>
      <c r="AR7" s="80">
        <v>166403</v>
      </c>
      <c r="AS7" s="80">
        <v>113322</v>
      </c>
      <c r="AT7" s="80">
        <v>82278</v>
      </c>
      <c r="AU7" s="80">
        <v>98022</v>
      </c>
      <c r="AV7" s="80">
        <v>58737</v>
      </c>
      <c r="AW7" s="80">
        <v>2046008</v>
      </c>
      <c r="AX7" s="80">
        <v>2104745</v>
      </c>
      <c r="AY7" s="83">
        <v>115.4</v>
      </c>
      <c r="AZ7" s="83">
        <v>127.9</v>
      </c>
      <c r="BA7" s="83">
        <v>103.1</v>
      </c>
      <c r="BB7" s="83">
        <v>71.2</v>
      </c>
      <c r="BC7" s="83">
        <v>86</v>
      </c>
      <c r="BD7" s="83">
        <v>135.9</v>
      </c>
      <c r="BE7" s="83">
        <v>130.5</v>
      </c>
      <c r="BF7" s="83">
        <v>129.9</v>
      </c>
      <c r="BG7" s="83">
        <v>130.19999999999999</v>
      </c>
      <c r="BH7" s="83">
        <v>134.6</v>
      </c>
      <c r="BI7" s="83">
        <v>100</v>
      </c>
      <c r="BJ7" s="83">
        <v>110.3</v>
      </c>
      <c r="BK7" s="83">
        <v>123.8</v>
      </c>
      <c r="BL7" s="83">
        <v>97.6</v>
      </c>
      <c r="BM7" s="83">
        <v>66.400000000000006</v>
      </c>
      <c r="BN7" s="83">
        <v>82.1</v>
      </c>
      <c r="BO7" s="83">
        <v>136.30000000000001</v>
      </c>
      <c r="BP7" s="83">
        <v>130.69999999999999</v>
      </c>
      <c r="BQ7" s="83">
        <v>128.9</v>
      </c>
      <c r="BR7" s="83">
        <v>129.30000000000001</v>
      </c>
      <c r="BS7" s="83">
        <v>133.80000000000001</v>
      </c>
      <c r="BT7" s="83">
        <v>100</v>
      </c>
      <c r="BU7" s="83">
        <v>326.2</v>
      </c>
      <c r="BV7" s="83">
        <v>457.6</v>
      </c>
      <c r="BW7" s="83">
        <v>290.60000000000002</v>
      </c>
      <c r="BX7" s="83">
        <v>252.3</v>
      </c>
      <c r="BY7" s="83">
        <v>161</v>
      </c>
      <c r="BZ7" s="83">
        <v>688</v>
      </c>
      <c r="CA7" s="83">
        <v>707.7</v>
      </c>
      <c r="CB7" s="83">
        <v>749.1</v>
      </c>
      <c r="CC7" s="83">
        <v>763.6</v>
      </c>
      <c r="CD7" s="83">
        <v>666.3</v>
      </c>
      <c r="CE7" s="83">
        <v>100</v>
      </c>
      <c r="CF7" s="83">
        <v>12547.2</v>
      </c>
      <c r="CG7" s="83">
        <v>12445.6</v>
      </c>
      <c r="CH7" s="83">
        <v>17560.599999999999</v>
      </c>
      <c r="CI7" s="83">
        <v>32507.7</v>
      </c>
      <c r="CJ7" s="83">
        <v>26413.3</v>
      </c>
      <c r="CK7" s="83">
        <v>8260</v>
      </c>
      <c r="CL7" s="83">
        <v>8600.1</v>
      </c>
      <c r="CM7" s="83">
        <v>9078.5</v>
      </c>
      <c r="CN7" s="83">
        <v>9106</v>
      </c>
      <c r="CO7" s="83">
        <v>9268.1</v>
      </c>
      <c r="CP7" s="80">
        <v>896199</v>
      </c>
      <c r="CQ7" s="80">
        <v>1418972</v>
      </c>
      <c r="CR7" s="80">
        <v>794526</v>
      </c>
      <c r="CS7" s="80">
        <v>692411</v>
      </c>
      <c r="CT7" s="80">
        <v>716630</v>
      </c>
      <c r="CU7" s="80">
        <v>1543942</v>
      </c>
      <c r="CV7" s="80">
        <v>1467681</v>
      </c>
      <c r="CW7" s="80">
        <v>1533303</v>
      </c>
      <c r="CX7" s="80">
        <v>1359753</v>
      </c>
      <c r="CY7" s="80">
        <v>1430009</v>
      </c>
      <c r="CZ7" s="80">
        <v>56598</v>
      </c>
      <c r="DA7" s="83">
        <v>33.9</v>
      </c>
      <c r="DB7" s="83">
        <v>33.6</v>
      </c>
      <c r="DC7" s="83">
        <v>23.2</v>
      </c>
      <c r="DD7" s="83">
        <v>16.600000000000001</v>
      </c>
      <c r="DE7" s="83">
        <v>19.8</v>
      </c>
      <c r="DF7" s="83">
        <v>36.200000000000003</v>
      </c>
      <c r="DG7" s="83">
        <v>36.5</v>
      </c>
      <c r="DH7" s="83">
        <v>35.299999999999997</v>
      </c>
      <c r="DI7" s="83">
        <v>35</v>
      </c>
      <c r="DJ7" s="83">
        <v>34.299999999999997</v>
      </c>
      <c r="DK7" s="83">
        <v>20.9</v>
      </c>
      <c r="DL7" s="83">
        <v>19.8</v>
      </c>
      <c r="DM7" s="83">
        <v>17.8</v>
      </c>
      <c r="DN7" s="83">
        <v>12.2</v>
      </c>
      <c r="DO7" s="83">
        <v>25.5</v>
      </c>
      <c r="DP7" s="83">
        <v>18.2</v>
      </c>
      <c r="DQ7" s="83">
        <v>20.9</v>
      </c>
      <c r="DR7" s="83">
        <v>21.1</v>
      </c>
      <c r="DS7" s="83">
        <v>19</v>
      </c>
      <c r="DT7" s="83">
        <v>20.6</v>
      </c>
      <c r="DU7" s="83">
        <v>301.8</v>
      </c>
      <c r="DV7" s="83">
        <v>281.5</v>
      </c>
      <c r="DW7" s="83">
        <v>418.5</v>
      </c>
      <c r="DX7" s="83">
        <v>680</v>
      </c>
      <c r="DY7" s="83">
        <v>756.5</v>
      </c>
      <c r="DZ7" s="83">
        <v>103.6</v>
      </c>
      <c r="EA7" s="83">
        <v>95.7</v>
      </c>
      <c r="EB7" s="83">
        <v>88.5</v>
      </c>
      <c r="EC7" s="83">
        <v>92.4</v>
      </c>
      <c r="ED7" s="83">
        <v>95.1</v>
      </c>
      <c r="EE7" s="83">
        <v>52.5</v>
      </c>
      <c r="EF7" s="83">
        <v>52</v>
      </c>
      <c r="EG7" s="83">
        <v>55</v>
      </c>
      <c r="EH7" s="83">
        <v>51.8</v>
      </c>
      <c r="EI7" s="83">
        <v>49.4</v>
      </c>
      <c r="EJ7" s="83">
        <v>60.3</v>
      </c>
      <c r="EK7" s="83">
        <v>60.2</v>
      </c>
      <c r="EL7" s="83">
        <v>61.2</v>
      </c>
      <c r="EM7" s="83">
        <v>61.9</v>
      </c>
      <c r="EN7" s="83">
        <v>62</v>
      </c>
      <c r="EO7" s="83">
        <v>61.6</v>
      </c>
      <c r="EP7" s="83">
        <v>68.400000000000006</v>
      </c>
      <c r="EQ7" s="83">
        <v>77.400000000000006</v>
      </c>
      <c r="ER7" s="83">
        <v>97.7</v>
      </c>
      <c r="ES7" s="83">
        <v>97.2</v>
      </c>
      <c r="ET7" s="83">
        <v>20.5</v>
      </c>
      <c r="EU7" s="83">
        <v>21.4</v>
      </c>
      <c r="EV7" s="83">
        <v>22.6</v>
      </c>
      <c r="EW7" s="83">
        <v>22.2</v>
      </c>
      <c r="EX7" s="83">
        <v>23</v>
      </c>
      <c r="EY7" s="80">
        <v>27778</v>
      </c>
      <c r="EZ7" s="83">
        <v>51.6</v>
      </c>
      <c r="FA7" s="83">
        <v>51.3</v>
      </c>
      <c r="FB7" s="83">
        <v>30.4</v>
      </c>
      <c r="FC7" s="83">
        <v>17.5</v>
      </c>
      <c r="FD7" s="83">
        <v>24.1</v>
      </c>
      <c r="FE7" s="83">
        <v>37.299999999999997</v>
      </c>
      <c r="FF7" s="83">
        <v>38</v>
      </c>
      <c r="FG7" s="83">
        <v>36.5</v>
      </c>
      <c r="FH7" s="83">
        <v>36.6</v>
      </c>
      <c r="FI7" s="83">
        <v>35.799999999999997</v>
      </c>
      <c r="FJ7" s="83">
        <v>8.6</v>
      </c>
      <c r="FK7" s="83">
        <v>13.1</v>
      </c>
      <c r="FL7" s="83">
        <v>13.9</v>
      </c>
      <c r="FM7" s="83">
        <v>6.2</v>
      </c>
      <c r="FN7" s="83">
        <v>18.2</v>
      </c>
      <c r="FO7" s="83">
        <v>19.3</v>
      </c>
      <c r="FP7" s="83">
        <v>20.6</v>
      </c>
      <c r="FQ7" s="83">
        <v>21.6</v>
      </c>
      <c r="FR7" s="83">
        <v>20</v>
      </c>
      <c r="FS7" s="83">
        <v>22.1</v>
      </c>
      <c r="FT7" s="83">
        <v>202.2</v>
      </c>
      <c r="FU7" s="83">
        <v>219.5</v>
      </c>
      <c r="FV7" s="83">
        <v>446.7</v>
      </c>
      <c r="FW7" s="83">
        <v>994.4</v>
      </c>
      <c r="FX7" s="83">
        <v>1070.8</v>
      </c>
      <c r="FY7" s="83">
        <v>83.3</v>
      </c>
      <c r="FZ7" s="83">
        <v>73.2</v>
      </c>
      <c r="GA7" s="83">
        <v>71.400000000000006</v>
      </c>
      <c r="GB7" s="83">
        <v>82</v>
      </c>
      <c r="GC7" s="83">
        <v>87.3</v>
      </c>
      <c r="GD7" s="83">
        <v>61.7</v>
      </c>
      <c r="GE7" s="83">
        <v>63.3</v>
      </c>
      <c r="GF7" s="83">
        <v>64.400000000000006</v>
      </c>
      <c r="GG7" s="83">
        <v>54.3</v>
      </c>
      <c r="GH7" s="83">
        <v>48.6</v>
      </c>
      <c r="GI7" s="83">
        <v>62.1</v>
      </c>
      <c r="GJ7" s="83">
        <v>62.6</v>
      </c>
      <c r="GK7" s="83">
        <v>63.4</v>
      </c>
      <c r="GL7" s="83">
        <v>63.8</v>
      </c>
      <c r="GM7" s="83">
        <v>63.6</v>
      </c>
      <c r="GN7" s="83">
        <v>43.1</v>
      </c>
      <c r="GO7" s="83">
        <v>49.5</v>
      </c>
      <c r="GP7" s="83">
        <v>58.7</v>
      </c>
      <c r="GQ7" s="83">
        <v>95.4</v>
      </c>
      <c r="GR7" s="83">
        <v>95.2</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v>21900</v>
      </c>
      <c r="IX7" s="83">
        <v>15.5</v>
      </c>
      <c r="IY7" s="83">
        <v>18.399999999999999</v>
      </c>
      <c r="IZ7" s="83">
        <v>16.600000000000001</v>
      </c>
      <c r="JA7" s="83">
        <v>15.9</v>
      </c>
      <c r="JB7" s="83">
        <v>15.5</v>
      </c>
      <c r="JC7" s="83">
        <v>15.5</v>
      </c>
      <c r="JD7" s="83">
        <v>13.1</v>
      </c>
      <c r="JE7" s="83">
        <v>19.899999999999999</v>
      </c>
      <c r="JF7" s="83">
        <v>16.899999999999999</v>
      </c>
      <c r="JG7" s="83">
        <v>20.9</v>
      </c>
      <c r="JH7" s="83">
        <v>36.5</v>
      </c>
      <c r="JI7" s="83">
        <v>31.3</v>
      </c>
      <c r="JJ7" s="83">
        <v>28.2</v>
      </c>
      <c r="JK7" s="83">
        <v>30.3</v>
      </c>
      <c r="JL7" s="83">
        <v>45.7</v>
      </c>
      <c r="JM7" s="83">
        <v>28.4</v>
      </c>
      <c r="JN7" s="83">
        <v>25</v>
      </c>
      <c r="JO7" s="83">
        <v>12.9</v>
      </c>
      <c r="JP7" s="83">
        <v>14</v>
      </c>
      <c r="JQ7" s="83">
        <v>15.5</v>
      </c>
      <c r="JR7" s="83">
        <v>222.2</v>
      </c>
      <c r="JS7" s="83">
        <v>154.5</v>
      </c>
      <c r="JT7" s="83">
        <v>141.6</v>
      </c>
      <c r="JU7" s="83">
        <v>115.2</v>
      </c>
      <c r="JV7" s="83">
        <v>80.599999999999994</v>
      </c>
      <c r="JW7" s="83">
        <v>167.2</v>
      </c>
      <c r="JX7" s="83">
        <v>267.7</v>
      </c>
      <c r="JY7" s="83">
        <v>155.5</v>
      </c>
      <c r="JZ7" s="83">
        <v>121</v>
      </c>
      <c r="KA7" s="83">
        <v>81.7</v>
      </c>
      <c r="KB7" s="83">
        <v>45.9</v>
      </c>
      <c r="KC7" s="83">
        <v>50.4</v>
      </c>
      <c r="KD7" s="83">
        <v>55.7</v>
      </c>
      <c r="KE7" s="83">
        <v>60.7</v>
      </c>
      <c r="KF7" s="83">
        <v>63.6</v>
      </c>
      <c r="KG7" s="83">
        <v>53.3</v>
      </c>
      <c r="KH7" s="83">
        <v>29</v>
      </c>
      <c r="KI7" s="83">
        <v>32.4</v>
      </c>
      <c r="KJ7" s="83">
        <v>42.4</v>
      </c>
      <c r="KK7" s="83">
        <v>45.4</v>
      </c>
      <c r="KL7" s="83">
        <v>100</v>
      </c>
      <c r="KM7" s="83">
        <v>100</v>
      </c>
      <c r="KN7" s="83">
        <v>100</v>
      </c>
      <c r="KO7" s="83">
        <v>100</v>
      </c>
      <c r="KP7" s="83">
        <v>100</v>
      </c>
      <c r="KQ7" s="83">
        <v>100</v>
      </c>
      <c r="KR7" s="83">
        <v>100</v>
      </c>
      <c r="KS7" s="83">
        <v>100</v>
      </c>
      <c r="KT7" s="83">
        <v>100</v>
      </c>
      <c r="KU7" s="83">
        <v>56</v>
      </c>
      <c r="KV7" s="80">
        <v>6920</v>
      </c>
      <c r="KW7" s="83">
        <v>15.8</v>
      </c>
      <c r="KX7" s="83">
        <v>14.3</v>
      </c>
      <c r="KY7" s="83">
        <v>15.5</v>
      </c>
      <c r="KZ7" s="83">
        <v>15.6</v>
      </c>
      <c r="LA7" s="83">
        <v>15.9</v>
      </c>
      <c r="LB7" s="83">
        <v>15.3</v>
      </c>
      <c r="LC7" s="83">
        <v>15.4</v>
      </c>
      <c r="LD7" s="83">
        <v>15.1</v>
      </c>
      <c r="LE7" s="83">
        <v>15.5</v>
      </c>
      <c r="LF7" s="83">
        <v>15.2</v>
      </c>
      <c r="LG7" s="83">
        <v>0</v>
      </c>
      <c r="LH7" s="83">
        <v>0.2</v>
      </c>
      <c r="LI7" s="83">
        <v>0.5</v>
      </c>
      <c r="LJ7" s="83">
        <v>0.3</v>
      </c>
      <c r="LK7" s="83">
        <v>2.4</v>
      </c>
      <c r="LL7" s="83">
        <v>2.4</v>
      </c>
      <c r="LM7" s="83">
        <v>4.0999999999999996</v>
      </c>
      <c r="LN7" s="83">
        <v>2.2000000000000002</v>
      </c>
      <c r="LO7" s="83">
        <v>2.4</v>
      </c>
      <c r="LP7" s="83">
        <v>3.7</v>
      </c>
      <c r="LQ7" s="83">
        <v>1617.9</v>
      </c>
      <c r="LR7" s="83">
        <v>980.7</v>
      </c>
      <c r="LS7" s="83">
        <v>880.9</v>
      </c>
      <c r="LT7" s="83">
        <v>819.7</v>
      </c>
      <c r="LU7" s="83">
        <v>736.8</v>
      </c>
      <c r="LV7" s="83">
        <v>494.6</v>
      </c>
      <c r="LW7" s="83">
        <v>469.5</v>
      </c>
      <c r="LX7" s="83">
        <v>391.3</v>
      </c>
      <c r="LY7" s="83">
        <v>270.5</v>
      </c>
      <c r="LZ7" s="83">
        <v>252.2</v>
      </c>
      <c r="MA7" s="83">
        <v>6.3</v>
      </c>
      <c r="MB7" s="83">
        <v>7.8</v>
      </c>
      <c r="MC7" s="83">
        <v>13.1</v>
      </c>
      <c r="MD7" s="83">
        <v>18.399999999999999</v>
      </c>
      <c r="ME7" s="83">
        <v>23.7</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13</v>
      </c>
      <c r="MV7" s="83">
        <v>13</v>
      </c>
      <c r="MW7" s="83">
        <v>13</v>
      </c>
      <c r="MX7" s="83">
        <v>14</v>
      </c>
      <c r="MY7" s="83" t="s">
        <v>130</v>
      </c>
      <c r="MZ7" s="83" t="s">
        <v>130</v>
      </c>
      <c r="NA7" s="83" t="s">
        <v>130</v>
      </c>
      <c r="NB7" s="83" t="s">
        <v>130</v>
      </c>
      <c r="NC7" s="83">
        <v>2</v>
      </c>
      <c r="ND7" s="83">
        <v>2</v>
      </c>
      <c r="NE7" s="83">
        <v>2</v>
      </c>
      <c r="NF7" s="83">
        <v>2</v>
      </c>
      <c r="NG7" s="83">
        <v>3</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（最大出力合計56,598kW）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（最大出力合計27,778kW）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（最大出力合計21,900kW）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（最大出力合計6,920kW）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115.4</v>
      </c>
      <c r="AZ11" s="95">
        <f>AZ7</f>
        <v>127.9</v>
      </c>
      <c r="BA11" s="95">
        <f>BA7</f>
        <v>103.1</v>
      </c>
      <c r="BB11" s="95">
        <f>BB7</f>
        <v>71.2</v>
      </c>
      <c r="BC11" s="95">
        <f>BC7</f>
        <v>86</v>
      </c>
      <c r="BD11" s="84"/>
      <c r="BE11" s="84"/>
      <c r="BF11" s="84"/>
      <c r="BG11" s="84"/>
      <c r="BH11" s="84"/>
      <c r="BI11" s="94" t="s">
        <v>143</v>
      </c>
      <c r="BJ11" s="95">
        <f>BJ7</f>
        <v>110.3</v>
      </c>
      <c r="BK11" s="95">
        <f>BK7</f>
        <v>123.8</v>
      </c>
      <c r="BL11" s="95">
        <f>BL7</f>
        <v>97.6</v>
      </c>
      <c r="BM11" s="95">
        <f>BM7</f>
        <v>66.400000000000006</v>
      </c>
      <c r="BN11" s="95">
        <f>BN7</f>
        <v>82.1</v>
      </c>
      <c r="BO11" s="84"/>
      <c r="BP11" s="84"/>
      <c r="BQ11" s="84"/>
      <c r="BR11" s="84"/>
      <c r="BS11" s="84"/>
      <c r="BT11" s="94" t="s">
        <v>143</v>
      </c>
      <c r="BU11" s="95">
        <f>BU7</f>
        <v>326.2</v>
      </c>
      <c r="BV11" s="95">
        <f>BV7</f>
        <v>457.6</v>
      </c>
      <c r="BW11" s="95">
        <f>BW7</f>
        <v>290.60000000000002</v>
      </c>
      <c r="BX11" s="95">
        <f>BX7</f>
        <v>252.3</v>
      </c>
      <c r="BY11" s="95">
        <f>BY7</f>
        <v>161</v>
      </c>
      <c r="BZ11" s="84"/>
      <c r="CA11" s="84"/>
      <c r="CB11" s="84"/>
      <c r="CC11" s="84"/>
      <c r="CD11" s="84"/>
      <c r="CE11" s="94" t="s">
        <v>143</v>
      </c>
      <c r="CF11" s="95">
        <f>CF7</f>
        <v>12547.2</v>
      </c>
      <c r="CG11" s="95">
        <f>CG7</f>
        <v>12445.6</v>
      </c>
      <c r="CH11" s="95">
        <f>CH7</f>
        <v>17560.599999999999</v>
      </c>
      <c r="CI11" s="95">
        <f>CI7</f>
        <v>32507.7</v>
      </c>
      <c r="CJ11" s="95">
        <f>CJ7</f>
        <v>26413.3</v>
      </c>
      <c r="CK11" s="84"/>
      <c r="CL11" s="84"/>
      <c r="CM11" s="84"/>
      <c r="CN11" s="84"/>
      <c r="CO11" s="94" t="s">
        <v>143</v>
      </c>
      <c r="CP11" s="96">
        <f>CP7</f>
        <v>896199</v>
      </c>
      <c r="CQ11" s="96">
        <f>CQ7</f>
        <v>1418972</v>
      </c>
      <c r="CR11" s="96">
        <f>CR7</f>
        <v>794526</v>
      </c>
      <c r="CS11" s="96">
        <f>CS7</f>
        <v>692411</v>
      </c>
      <c r="CT11" s="96">
        <f>CT7</f>
        <v>716630</v>
      </c>
      <c r="CU11" s="84"/>
      <c r="CV11" s="84"/>
      <c r="CW11" s="84"/>
      <c r="CX11" s="84"/>
      <c r="CY11" s="84"/>
      <c r="CZ11" s="94" t="s">
        <v>143</v>
      </c>
      <c r="DA11" s="95">
        <f>DA7</f>
        <v>33.9</v>
      </c>
      <c r="DB11" s="95">
        <f>DB7</f>
        <v>33.6</v>
      </c>
      <c r="DC11" s="95">
        <f>DC7</f>
        <v>23.2</v>
      </c>
      <c r="DD11" s="95">
        <f>DD7</f>
        <v>16.600000000000001</v>
      </c>
      <c r="DE11" s="95">
        <f>DE7</f>
        <v>19.8</v>
      </c>
      <c r="DF11" s="84"/>
      <c r="DG11" s="84"/>
      <c r="DH11" s="84"/>
      <c r="DI11" s="84"/>
      <c r="DJ11" s="94" t="s">
        <v>143</v>
      </c>
      <c r="DK11" s="95">
        <f>DK7</f>
        <v>20.9</v>
      </c>
      <c r="DL11" s="95">
        <f>DL7</f>
        <v>19.8</v>
      </c>
      <c r="DM11" s="95">
        <f>DM7</f>
        <v>17.8</v>
      </c>
      <c r="DN11" s="95">
        <f>DN7</f>
        <v>12.2</v>
      </c>
      <c r="DO11" s="95">
        <f>DO7</f>
        <v>25.5</v>
      </c>
      <c r="DP11" s="84"/>
      <c r="DQ11" s="84"/>
      <c r="DR11" s="84"/>
      <c r="DS11" s="84"/>
      <c r="DT11" s="94" t="s">
        <v>143</v>
      </c>
      <c r="DU11" s="95">
        <f>DU7</f>
        <v>301.8</v>
      </c>
      <c r="DV11" s="95">
        <f>DV7</f>
        <v>281.5</v>
      </c>
      <c r="DW11" s="95">
        <f>DW7</f>
        <v>418.5</v>
      </c>
      <c r="DX11" s="95">
        <f>DX7</f>
        <v>680</v>
      </c>
      <c r="DY11" s="95">
        <f>DY7</f>
        <v>756.5</v>
      </c>
      <c r="DZ11" s="84"/>
      <c r="EA11" s="84"/>
      <c r="EB11" s="84"/>
      <c r="EC11" s="84"/>
      <c r="ED11" s="94" t="s">
        <v>143</v>
      </c>
      <c r="EE11" s="95">
        <f>EE7</f>
        <v>52.5</v>
      </c>
      <c r="EF11" s="95">
        <f>EF7</f>
        <v>52</v>
      </c>
      <c r="EG11" s="95">
        <f>EG7</f>
        <v>55</v>
      </c>
      <c r="EH11" s="95">
        <f>EH7</f>
        <v>51.8</v>
      </c>
      <c r="EI11" s="95">
        <f>EI7</f>
        <v>49.4</v>
      </c>
      <c r="EJ11" s="84"/>
      <c r="EK11" s="84"/>
      <c r="EL11" s="84"/>
      <c r="EM11" s="84"/>
      <c r="EN11" s="94" t="s">
        <v>143</v>
      </c>
      <c r="EO11" s="95">
        <f>EO7</f>
        <v>61.6</v>
      </c>
      <c r="EP11" s="95">
        <f>EP7</f>
        <v>68.400000000000006</v>
      </c>
      <c r="EQ11" s="95">
        <f>EQ7</f>
        <v>77.400000000000006</v>
      </c>
      <c r="ER11" s="95">
        <f>ER7</f>
        <v>97.7</v>
      </c>
      <c r="ES11" s="95">
        <f>ES7</f>
        <v>97.2</v>
      </c>
      <c r="ET11" s="84"/>
      <c r="EU11" s="84"/>
      <c r="EV11" s="84"/>
      <c r="EW11" s="84"/>
      <c r="EX11" s="84"/>
      <c r="EY11" s="94" t="s">
        <v>144</v>
      </c>
      <c r="EZ11" s="95">
        <f>EZ7</f>
        <v>51.6</v>
      </c>
      <c r="FA11" s="95">
        <f>FA7</f>
        <v>51.3</v>
      </c>
      <c r="FB11" s="95">
        <f>FB7</f>
        <v>30.4</v>
      </c>
      <c r="FC11" s="95">
        <f>FC7</f>
        <v>17.5</v>
      </c>
      <c r="FD11" s="95">
        <f>FD7</f>
        <v>24.1</v>
      </c>
      <c r="FE11" s="84"/>
      <c r="FF11" s="84"/>
      <c r="FG11" s="84"/>
      <c r="FH11" s="84"/>
      <c r="FI11" s="94" t="s">
        <v>143</v>
      </c>
      <c r="FJ11" s="95">
        <f>FJ7</f>
        <v>8.6</v>
      </c>
      <c r="FK11" s="95">
        <f>FK7</f>
        <v>13.1</v>
      </c>
      <c r="FL11" s="95">
        <f>FL7</f>
        <v>13.9</v>
      </c>
      <c r="FM11" s="95">
        <f>FM7</f>
        <v>6.2</v>
      </c>
      <c r="FN11" s="95">
        <f>FN7</f>
        <v>18.2</v>
      </c>
      <c r="FO11" s="84"/>
      <c r="FP11" s="84"/>
      <c r="FQ11" s="84"/>
      <c r="FR11" s="84"/>
      <c r="FS11" s="94" t="s">
        <v>144</v>
      </c>
      <c r="FT11" s="95">
        <f>FT7</f>
        <v>202.2</v>
      </c>
      <c r="FU11" s="95">
        <f>FU7</f>
        <v>219.5</v>
      </c>
      <c r="FV11" s="95">
        <f>FV7</f>
        <v>446.7</v>
      </c>
      <c r="FW11" s="95">
        <f>FW7</f>
        <v>994.4</v>
      </c>
      <c r="FX11" s="95">
        <f>FX7</f>
        <v>1070.8</v>
      </c>
      <c r="FY11" s="84"/>
      <c r="FZ11" s="84"/>
      <c r="GA11" s="84"/>
      <c r="GB11" s="84"/>
      <c r="GC11" s="94" t="s">
        <v>143</v>
      </c>
      <c r="GD11" s="95">
        <f>GD7</f>
        <v>61.7</v>
      </c>
      <c r="GE11" s="95">
        <f>GE7</f>
        <v>63.3</v>
      </c>
      <c r="GF11" s="95">
        <f>GF7</f>
        <v>64.400000000000006</v>
      </c>
      <c r="GG11" s="95">
        <f>GG7</f>
        <v>54.3</v>
      </c>
      <c r="GH11" s="95">
        <f>GH7</f>
        <v>48.6</v>
      </c>
      <c r="GI11" s="84"/>
      <c r="GJ11" s="84"/>
      <c r="GK11" s="84"/>
      <c r="GL11" s="84"/>
      <c r="GM11" s="94" t="s">
        <v>143</v>
      </c>
      <c r="GN11" s="95">
        <f>GN7</f>
        <v>43.1</v>
      </c>
      <c r="GO11" s="95">
        <f>GO7</f>
        <v>49.5</v>
      </c>
      <c r="GP11" s="95">
        <f>GP7</f>
        <v>58.7</v>
      </c>
      <c r="GQ11" s="95">
        <f>GQ7</f>
        <v>95.4</v>
      </c>
      <c r="GR11" s="95">
        <f>GR7</f>
        <v>95.2</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f>IX7</f>
        <v>15.5</v>
      </c>
      <c r="IY11" s="95">
        <f>IY7</f>
        <v>18.399999999999999</v>
      </c>
      <c r="IZ11" s="95">
        <f>IZ7</f>
        <v>16.600000000000001</v>
      </c>
      <c r="JA11" s="95">
        <f>JA7</f>
        <v>15.9</v>
      </c>
      <c r="JB11" s="95">
        <f>JB7</f>
        <v>15.5</v>
      </c>
      <c r="JC11" s="84"/>
      <c r="JD11" s="84"/>
      <c r="JE11" s="84"/>
      <c r="JF11" s="84"/>
      <c r="JG11" s="94" t="s">
        <v>143</v>
      </c>
      <c r="JH11" s="95">
        <f>JH7</f>
        <v>36.5</v>
      </c>
      <c r="JI11" s="95">
        <f>JI7</f>
        <v>31.3</v>
      </c>
      <c r="JJ11" s="95">
        <f>JJ7</f>
        <v>28.2</v>
      </c>
      <c r="JK11" s="95">
        <f>JK7</f>
        <v>30.3</v>
      </c>
      <c r="JL11" s="95">
        <f>JL7</f>
        <v>45.7</v>
      </c>
      <c r="JM11" s="84"/>
      <c r="JN11" s="84"/>
      <c r="JO11" s="84"/>
      <c r="JP11" s="84"/>
      <c r="JQ11" s="94" t="s">
        <v>145</v>
      </c>
      <c r="JR11" s="95">
        <f>JR7</f>
        <v>222.2</v>
      </c>
      <c r="JS11" s="95">
        <f>JS7</f>
        <v>154.5</v>
      </c>
      <c r="JT11" s="95">
        <f>JT7</f>
        <v>141.6</v>
      </c>
      <c r="JU11" s="95">
        <f>JU7</f>
        <v>115.2</v>
      </c>
      <c r="JV11" s="95">
        <f>JV7</f>
        <v>80.599999999999994</v>
      </c>
      <c r="JW11" s="84"/>
      <c r="JX11" s="84"/>
      <c r="JY11" s="84"/>
      <c r="JZ11" s="84"/>
      <c r="KA11" s="94" t="s">
        <v>143</v>
      </c>
      <c r="KB11" s="95">
        <f>KB7</f>
        <v>45.9</v>
      </c>
      <c r="KC11" s="95">
        <f>KC7</f>
        <v>50.4</v>
      </c>
      <c r="KD11" s="95">
        <f>KD7</f>
        <v>55.7</v>
      </c>
      <c r="KE11" s="95">
        <f>KE7</f>
        <v>60.7</v>
      </c>
      <c r="KF11" s="95">
        <f>KF7</f>
        <v>63.6</v>
      </c>
      <c r="KG11" s="84"/>
      <c r="KH11" s="84"/>
      <c r="KI11" s="84"/>
      <c r="KJ11" s="84"/>
      <c r="KK11" s="94" t="s">
        <v>145</v>
      </c>
      <c r="KL11" s="95">
        <f>KL7</f>
        <v>100</v>
      </c>
      <c r="KM11" s="95">
        <f>KM7</f>
        <v>100</v>
      </c>
      <c r="KN11" s="95">
        <f>KN7</f>
        <v>100</v>
      </c>
      <c r="KO11" s="95">
        <f>KO7</f>
        <v>100</v>
      </c>
      <c r="KP11" s="95">
        <f>KP7</f>
        <v>100</v>
      </c>
      <c r="KQ11" s="84"/>
      <c r="KR11" s="84"/>
      <c r="KS11" s="84"/>
      <c r="KT11" s="84"/>
      <c r="KU11" s="84"/>
      <c r="KV11" s="94" t="s">
        <v>143</v>
      </c>
      <c r="KW11" s="95">
        <f>KW7</f>
        <v>15.8</v>
      </c>
      <c r="KX11" s="95">
        <f>KX7</f>
        <v>14.3</v>
      </c>
      <c r="KY11" s="95">
        <f>KY7</f>
        <v>15.5</v>
      </c>
      <c r="KZ11" s="95">
        <f>KZ7</f>
        <v>15.6</v>
      </c>
      <c r="LA11" s="95">
        <f>LA7</f>
        <v>15.9</v>
      </c>
      <c r="LB11" s="84"/>
      <c r="LC11" s="84"/>
      <c r="LD11" s="84"/>
      <c r="LE11" s="84"/>
      <c r="LF11" s="94" t="s">
        <v>143</v>
      </c>
      <c r="LG11" s="95">
        <f>LG7</f>
        <v>0</v>
      </c>
      <c r="LH11" s="95">
        <f>LH7</f>
        <v>0.2</v>
      </c>
      <c r="LI11" s="95">
        <f>LI7</f>
        <v>0.5</v>
      </c>
      <c r="LJ11" s="95">
        <f>LJ7</f>
        <v>0.3</v>
      </c>
      <c r="LK11" s="95">
        <f>LK7</f>
        <v>2.4</v>
      </c>
      <c r="LL11" s="84"/>
      <c r="LM11" s="84"/>
      <c r="LN11" s="84"/>
      <c r="LO11" s="84"/>
      <c r="LP11" s="94" t="s">
        <v>143</v>
      </c>
      <c r="LQ11" s="95">
        <f>LQ7</f>
        <v>1617.9</v>
      </c>
      <c r="LR11" s="95">
        <f>LR7</f>
        <v>980.7</v>
      </c>
      <c r="LS11" s="95">
        <f>LS7</f>
        <v>880.9</v>
      </c>
      <c r="LT11" s="95">
        <f>LT7</f>
        <v>819.7</v>
      </c>
      <c r="LU11" s="95">
        <f>LU7</f>
        <v>736.8</v>
      </c>
      <c r="LV11" s="84"/>
      <c r="LW11" s="84"/>
      <c r="LX11" s="84"/>
      <c r="LY11" s="84"/>
      <c r="LZ11" s="94" t="s">
        <v>143</v>
      </c>
      <c r="MA11" s="95">
        <f>MA7</f>
        <v>6.3</v>
      </c>
      <c r="MB11" s="95">
        <f>MB7</f>
        <v>7.8</v>
      </c>
      <c r="MC11" s="95">
        <f>MC7</f>
        <v>13.1</v>
      </c>
      <c r="MD11" s="95">
        <f>MD7</f>
        <v>18.399999999999999</v>
      </c>
      <c r="ME11" s="95">
        <f>ME7</f>
        <v>23.7</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146</v>
      </c>
      <c r="CP12" s="96">
        <f>CU7</f>
        <v>1543942</v>
      </c>
      <c r="CQ12" s="96">
        <f>CV7</f>
        <v>1467681</v>
      </c>
      <c r="CR12" s="96">
        <f>CW7</f>
        <v>1533303</v>
      </c>
      <c r="CS12" s="96">
        <f>CX7</f>
        <v>1359753</v>
      </c>
      <c r="CT12" s="96">
        <f>CY7</f>
        <v>1430009</v>
      </c>
      <c r="CU12" s="84"/>
      <c r="CV12" s="84"/>
      <c r="CW12" s="84"/>
      <c r="CX12" s="84"/>
      <c r="CY12" s="84"/>
      <c r="CZ12" s="94" t="s">
        <v>147</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f>IF($EZ$8,FE7,"-")</f>
        <v>37.299999999999997</v>
      </c>
      <c r="FA12" s="95">
        <f>IF($EZ$8,FF7,"-")</f>
        <v>38</v>
      </c>
      <c r="FB12" s="95">
        <f>IF($EZ$8,FG7,"-")</f>
        <v>36.5</v>
      </c>
      <c r="FC12" s="95">
        <f>IF($EZ$8,FH7,"-")</f>
        <v>36.6</v>
      </c>
      <c r="FD12" s="95">
        <f>IF($EZ$8,FI7,"-")</f>
        <v>35.799999999999997</v>
      </c>
      <c r="FE12" s="84"/>
      <c r="FF12" s="84"/>
      <c r="FG12" s="84"/>
      <c r="FH12" s="84"/>
      <c r="FI12" s="94" t="s">
        <v>146</v>
      </c>
      <c r="FJ12" s="95">
        <f>IF($FJ$8,FO7,"-")</f>
        <v>19.3</v>
      </c>
      <c r="FK12" s="95">
        <f>IF($FJ$8,FP7,"-")</f>
        <v>20.6</v>
      </c>
      <c r="FL12" s="95">
        <f>IF($FJ$8,FQ7,"-")</f>
        <v>21.6</v>
      </c>
      <c r="FM12" s="95">
        <f>IF($FJ$8,FR7,"-")</f>
        <v>20</v>
      </c>
      <c r="FN12" s="95">
        <f>IF($FJ$8,FS7,"-")</f>
        <v>22.1</v>
      </c>
      <c r="FO12" s="84"/>
      <c r="FP12" s="84"/>
      <c r="FQ12" s="84"/>
      <c r="FR12" s="84"/>
      <c r="FS12" s="94" t="s">
        <v>146</v>
      </c>
      <c r="FT12" s="95">
        <f>IF($FT$8,FY7,"-")</f>
        <v>83.3</v>
      </c>
      <c r="FU12" s="95">
        <f>IF($FT$8,FZ7,"-")</f>
        <v>73.2</v>
      </c>
      <c r="FV12" s="95">
        <f>IF($FT$8,GA7,"-")</f>
        <v>71.400000000000006</v>
      </c>
      <c r="FW12" s="95">
        <f>IF($FT$8,GB7,"-")</f>
        <v>82</v>
      </c>
      <c r="FX12" s="95">
        <f>IF($FT$8,GC7,"-")</f>
        <v>87.3</v>
      </c>
      <c r="FY12" s="84"/>
      <c r="FZ12" s="84"/>
      <c r="GA12" s="84"/>
      <c r="GB12" s="84"/>
      <c r="GC12" s="94" t="s">
        <v>146</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15.5</v>
      </c>
      <c r="IY12" s="95">
        <f>IF($IX$8,JD7,"-")</f>
        <v>13.1</v>
      </c>
      <c r="IZ12" s="95">
        <f>IF($IX$8,JE7,"-")</f>
        <v>19.899999999999999</v>
      </c>
      <c r="JA12" s="95">
        <f>IF($IX$8,JF7,"-")</f>
        <v>16.899999999999999</v>
      </c>
      <c r="JB12" s="95">
        <f>IF($IX$8,JG7,"-")</f>
        <v>20.9</v>
      </c>
      <c r="JC12" s="84"/>
      <c r="JD12" s="84"/>
      <c r="JE12" s="84"/>
      <c r="JF12" s="84"/>
      <c r="JG12" s="94" t="s">
        <v>146</v>
      </c>
      <c r="JH12" s="95">
        <f>IF($JH$8,JM7,"-")</f>
        <v>28.4</v>
      </c>
      <c r="JI12" s="95">
        <f>IF($JH$8,JN7,"-")</f>
        <v>25</v>
      </c>
      <c r="JJ12" s="95">
        <f>IF($JH$8,JO7,"-")</f>
        <v>12.9</v>
      </c>
      <c r="JK12" s="95">
        <f>IF($JH$8,JP7,"-")</f>
        <v>14</v>
      </c>
      <c r="JL12" s="95">
        <f>IF($JH$8,JQ7,"-")</f>
        <v>15.5</v>
      </c>
      <c r="JM12" s="84"/>
      <c r="JN12" s="84"/>
      <c r="JO12" s="84"/>
      <c r="JP12" s="84"/>
      <c r="JQ12" s="94" t="s">
        <v>146</v>
      </c>
      <c r="JR12" s="95">
        <f>IF($JR$8,JW7,"-")</f>
        <v>167.2</v>
      </c>
      <c r="JS12" s="95">
        <f>IF($JR$8,JX7,"-")</f>
        <v>267.7</v>
      </c>
      <c r="JT12" s="95">
        <f>IF($JR$8,JY7,"-")</f>
        <v>155.5</v>
      </c>
      <c r="JU12" s="95">
        <f>IF($JR$8,JZ7,"-")</f>
        <v>121</v>
      </c>
      <c r="JV12" s="95">
        <f>IF($JR$8,KA7,"-")</f>
        <v>81.7</v>
      </c>
      <c r="JW12" s="84"/>
      <c r="JX12" s="84"/>
      <c r="JY12" s="84"/>
      <c r="JZ12" s="84"/>
      <c r="KA12" s="94" t="s">
        <v>146</v>
      </c>
      <c r="KB12" s="95">
        <f>IF($KB$8,KG7,"-")</f>
        <v>53.3</v>
      </c>
      <c r="KC12" s="95">
        <f>IF($KB$8,KH7,"-")</f>
        <v>29</v>
      </c>
      <c r="KD12" s="95">
        <f>IF($KB$8,KI7,"-")</f>
        <v>32.4</v>
      </c>
      <c r="KE12" s="95">
        <f>IF($KB$8,KJ7,"-")</f>
        <v>42.4</v>
      </c>
      <c r="KF12" s="95">
        <f>IF($KB$8,KK7,"-")</f>
        <v>45.4</v>
      </c>
      <c r="KG12" s="84"/>
      <c r="KH12" s="84"/>
      <c r="KI12" s="84"/>
      <c r="KJ12" s="84"/>
      <c r="KK12" s="94" t="s">
        <v>146</v>
      </c>
      <c r="KL12" s="95">
        <f>IF($KL$8,KQ7,"-")</f>
        <v>100</v>
      </c>
      <c r="KM12" s="95">
        <f>IF($KL$8,KR7,"-")</f>
        <v>100</v>
      </c>
      <c r="KN12" s="95">
        <f>IF($KL$8,KS7,"-")</f>
        <v>100</v>
      </c>
      <c r="KO12" s="95">
        <f>IF($KL$8,KT7,"-")</f>
        <v>100</v>
      </c>
      <c r="KP12" s="95">
        <f>IF($KL$8,KU7,"-")</f>
        <v>56</v>
      </c>
      <c r="KQ12" s="84"/>
      <c r="KR12" s="84"/>
      <c r="KS12" s="84"/>
      <c r="KT12" s="84"/>
      <c r="KU12" s="84"/>
      <c r="KV12" s="94" t="s">
        <v>146</v>
      </c>
      <c r="KW12" s="95">
        <f>IF($KW$8,LB7,"-")</f>
        <v>15.3</v>
      </c>
      <c r="KX12" s="95">
        <f>IF($KW$8,LC7,"-")</f>
        <v>15.4</v>
      </c>
      <c r="KY12" s="95">
        <f>IF($KW$8,LD7,"-")</f>
        <v>15.1</v>
      </c>
      <c r="KZ12" s="95">
        <f>IF($KW$8,LE7,"-")</f>
        <v>15.5</v>
      </c>
      <c r="LA12" s="95">
        <f>IF($KW$8,LF7,"-")</f>
        <v>15.2</v>
      </c>
      <c r="LB12" s="84"/>
      <c r="LC12" s="84"/>
      <c r="LD12" s="84"/>
      <c r="LE12" s="84"/>
      <c r="LF12" s="94" t="s">
        <v>146</v>
      </c>
      <c r="LG12" s="95">
        <f>IF($LG$8,LL7,"-")</f>
        <v>2.4</v>
      </c>
      <c r="LH12" s="95">
        <f>IF($LG$8,LM7,"-")</f>
        <v>4.0999999999999996</v>
      </c>
      <c r="LI12" s="95">
        <f>IF($LG$8,LN7,"-")</f>
        <v>2.2000000000000002</v>
      </c>
      <c r="LJ12" s="95">
        <f>IF($LG$8,LO7,"-")</f>
        <v>2.4</v>
      </c>
      <c r="LK12" s="95">
        <f>IF($LG$8,LP7,"-")</f>
        <v>3.7</v>
      </c>
      <c r="LL12" s="84"/>
      <c r="LM12" s="84"/>
      <c r="LN12" s="84"/>
      <c r="LO12" s="84"/>
      <c r="LP12" s="94" t="s">
        <v>146</v>
      </c>
      <c r="LQ12" s="95">
        <f>IF($LQ$8,LV7,"-")</f>
        <v>494.6</v>
      </c>
      <c r="LR12" s="95">
        <f>IF($LQ$8,LW7,"-")</f>
        <v>469.5</v>
      </c>
      <c r="LS12" s="95">
        <f>IF($LQ$8,LX7,"-")</f>
        <v>391.3</v>
      </c>
      <c r="LT12" s="95">
        <f>IF($LQ$8,LY7,"-")</f>
        <v>270.5</v>
      </c>
      <c r="LU12" s="95">
        <f>IF($LQ$8,LZ7,"-")</f>
        <v>252.2</v>
      </c>
      <c r="LV12" s="84"/>
      <c r="LW12" s="84"/>
      <c r="LX12" s="84"/>
      <c r="LY12" s="84"/>
      <c r="LZ12" s="94" t="s">
        <v>146</v>
      </c>
      <c r="MA12" s="95">
        <f>IF($MA$8,MF7,"-")</f>
        <v>11.5</v>
      </c>
      <c r="MB12" s="95">
        <f>IF($MA$8,MG7,"-")</f>
        <v>16.100000000000001</v>
      </c>
      <c r="MC12" s="95">
        <f>IF($MA$8,MH7,"-")</f>
        <v>22.3</v>
      </c>
      <c r="MD12" s="95">
        <f>IF($MA$8,MI7,"-")</f>
        <v>27.3</v>
      </c>
      <c r="ME12" s="95">
        <f>IF($MA$8,MJ7,"-")</f>
        <v>32.5</v>
      </c>
      <c r="MF12" s="84"/>
      <c r="MG12" s="84"/>
      <c r="MH12" s="84"/>
      <c r="MI12" s="84"/>
      <c r="MJ12" s="94" t="s">
        <v>146</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6" t="s">
        <v>150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115.4</v>
      </c>
      <c r="AZ17" s="106">
        <f t="shared" ref="AZ17:BC17" si="9">IF(AZ7="-",NA(),AZ7)</f>
        <v>127.9</v>
      </c>
      <c r="BA17" s="106">
        <f t="shared" si="9"/>
        <v>103.1</v>
      </c>
      <c r="BB17" s="106">
        <f t="shared" si="9"/>
        <v>71.2</v>
      </c>
      <c r="BC17" s="106">
        <f t="shared" si="9"/>
        <v>86</v>
      </c>
      <c r="BD17" s="100"/>
      <c r="BE17" s="100"/>
      <c r="BF17" s="100"/>
      <c r="BG17" s="100"/>
      <c r="BH17" s="100"/>
      <c r="BI17" s="105" t="s">
        <v>162</v>
      </c>
      <c r="BJ17" s="106">
        <f>IF(BJ7="-",NA(),BJ7)</f>
        <v>110.3</v>
      </c>
      <c r="BK17" s="106">
        <f t="shared" ref="BK17:BN17" si="10">IF(BK7="-",NA(),BK7)</f>
        <v>123.8</v>
      </c>
      <c r="BL17" s="106">
        <f t="shared" si="10"/>
        <v>97.6</v>
      </c>
      <c r="BM17" s="106">
        <f t="shared" si="10"/>
        <v>66.400000000000006</v>
      </c>
      <c r="BN17" s="106">
        <f t="shared" si="10"/>
        <v>82.1</v>
      </c>
      <c r="BO17" s="100"/>
      <c r="BP17" s="100"/>
      <c r="BQ17" s="100"/>
      <c r="BR17" s="100"/>
      <c r="BS17" s="100"/>
      <c r="BT17" s="105" t="s">
        <v>162</v>
      </c>
      <c r="BU17" s="106">
        <f>IF(BU7="-",NA(),BU7)</f>
        <v>326.2</v>
      </c>
      <c r="BV17" s="106">
        <f t="shared" ref="BV17:BY17" si="11">IF(BV7="-",NA(),BV7)</f>
        <v>457.6</v>
      </c>
      <c r="BW17" s="106">
        <f t="shared" si="11"/>
        <v>290.60000000000002</v>
      </c>
      <c r="BX17" s="106">
        <f t="shared" si="11"/>
        <v>252.3</v>
      </c>
      <c r="BY17" s="106">
        <f t="shared" si="11"/>
        <v>161</v>
      </c>
      <c r="BZ17" s="100"/>
      <c r="CA17" s="100"/>
      <c r="CB17" s="100"/>
      <c r="CC17" s="100"/>
      <c r="CD17" s="100"/>
      <c r="CE17" s="105" t="s">
        <v>162</v>
      </c>
      <c r="CF17" s="106">
        <f>IF(CF7="-",NA(),CF7)</f>
        <v>12547.2</v>
      </c>
      <c r="CG17" s="106">
        <f t="shared" ref="CG17:CJ17" si="12">IF(CG7="-",NA(),CG7)</f>
        <v>12445.6</v>
      </c>
      <c r="CH17" s="106">
        <f t="shared" si="12"/>
        <v>17560.599999999999</v>
      </c>
      <c r="CI17" s="106">
        <f t="shared" si="12"/>
        <v>32507.7</v>
      </c>
      <c r="CJ17" s="106">
        <f t="shared" si="12"/>
        <v>26413.3</v>
      </c>
      <c r="CK17" s="100"/>
      <c r="CL17" s="100"/>
      <c r="CM17" s="100"/>
      <c r="CN17" s="100"/>
      <c r="CO17" s="105" t="s">
        <v>161</v>
      </c>
      <c r="CP17" s="107">
        <f>IF(CP7="-",NA(),CP7)</f>
        <v>896199</v>
      </c>
      <c r="CQ17" s="107">
        <f t="shared" ref="CQ17:CT17" si="13">IF(CQ7="-",NA(),CQ7)</f>
        <v>1418972</v>
      </c>
      <c r="CR17" s="107">
        <f t="shared" si="13"/>
        <v>794526</v>
      </c>
      <c r="CS17" s="107">
        <f t="shared" si="13"/>
        <v>692411</v>
      </c>
      <c r="CT17" s="107">
        <f t="shared" si="13"/>
        <v>716630</v>
      </c>
      <c r="CU17" s="100"/>
      <c r="CV17" s="100"/>
      <c r="CW17" s="100"/>
      <c r="CX17" s="100"/>
      <c r="CY17" s="100"/>
      <c r="CZ17" s="105" t="s">
        <v>161</v>
      </c>
      <c r="DA17" s="106">
        <f>IF(DA7="-",NA(),DA7)</f>
        <v>33.9</v>
      </c>
      <c r="DB17" s="106">
        <f t="shared" ref="DB17:DE17" si="14">IF(DB7="-",NA(),DB7)</f>
        <v>33.6</v>
      </c>
      <c r="DC17" s="106">
        <f t="shared" si="14"/>
        <v>23.2</v>
      </c>
      <c r="DD17" s="106">
        <f t="shared" si="14"/>
        <v>16.600000000000001</v>
      </c>
      <c r="DE17" s="106">
        <f t="shared" si="14"/>
        <v>19.8</v>
      </c>
      <c r="DF17" s="100"/>
      <c r="DG17" s="100"/>
      <c r="DH17" s="100"/>
      <c r="DI17" s="100"/>
      <c r="DJ17" s="105" t="s">
        <v>163</v>
      </c>
      <c r="DK17" s="106">
        <f>IF(DK7="-",NA(),DK7)</f>
        <v>20.9</v>
      </c>
      <c r="DL17" s="106">
        <f t="shared" ref="DL17:DO17" si="15">IF(DL7="-",NA(),DL7)</f>
        <v>19.8</v>
      </c>
      <c r="DM17" s="106">
        <f t="shared" si="15"/>
        <v>17.8</v>
      </c>
      <c r="DN17" s="106">
        <f t="shared" si="15"/>
        <v>12.2</v>
      </c>
      <c r="DO17" s="106">
        <f t="shared" si="15"/>
        <v>25.5</v>
      </c>
      <c r="DP17" s="100"/>
      <c r="DQ17" s="100"/>
      <c r="DR17" s="100"/>
      <c r="DS17" s="100"/>
      <c r="DT17" s="105" t="s">
        <v>162</v>
      </c>
      <c r="DU17" s="106">
        <f>IF(DU7="-",NA(),DU7)</f>
        <v>301.8</v>
      </c>
      <c r="DV17" s="106">
        <f t="shared" ref="DV17:DY17" si="16">IF(DV7="-",NA(),DV7)</f>
        <v>281.5</v>
      </c>
      <c r="DW17" s="106">
        <f t="shared" si="16"/>
        <v>418.5</v>
      </c>
      <c r="DX17" s="106">
        <f t="shared" si="16"/>
        <v>680</v>
      </c>
      <c r="DY17" s="106">
        <f t="shared" si="16"/>
        <v>756.5</v>
      </c>
      <c r="DZ17" s="100"/>
      <c r="EA17" s="100"/>
      <c r="EB17" s="100"/>
      <c r="EC17" s="100"/>
      <c r="ED17" s="105" t="s">
        <v>162</v>
      </c>
      <c r="EE17" s="106">
        <f>IF(EE7="-",NA(),EE7)</f>
        <v>52.5</v>
      </c>
      <c r="EF17" s="106">
        <f t="shared" ref="EF17:EI17" si="17">IF(EF7="-",NA(),EF7)</f>
        <v>52</v>
      </c>
      <c r="EG17" s="106">
        <f t="shared" si="17"/>
        <v>55</v>
      </c>
      <c r="EH17" s="106">
        <f t="shared" si="17"/>
        <v>51.8</v>
      </c>
      <c r="EI17" s="106">
        <f t="shared" si="17"/>
        <v>49.4</v>
      </c>
      <c r="EJ17" s="100"/>
      <c r="EK17" s="100"/>
      <c r="EL17" s="100"/>
      <c r="EM17" s="100"/>
      <c r="EN17" s="105" t="s">
        <v>162</v>
      </c>
      <c r="EO17" s="106">
        <f>IF(EO7="-",NA(),EO7)</f>
        <v>61.6</v>
      </c>
      <c r="EP17" s="106">
        <f t="shared" ref="EP17:ES17" si="18">IF(EP7="-",NA(),EP7)</f>
        <v>68.400000000000006</v>
      </c>
      <c r="EQ17" s="106">
        <f t="shared" si="18"/>
        <v>77.400000000000006</v>
      </c>
      <c r="ER17" s="106">
        <f t="shared" si="18"/>
        <v>97.7</v>
      </c>
      <c r="ES17" s="106">
        <f t="shared" si="18"/>
        <v>97.2</v>
      </c>
      <c r="ET17" s="100"/>
      <c r="EU17" s="100"/>
      <c r="EV17" s="100"/>
      <c r="EW17" s="100"/>
      <c r="EX17" s="100"/>
      <c r="EY17" s="105" t="s">
        <v>162</v>
      </c>
      <c r="EZ17" s="106">
        <f>IF(EZ7="-",NA(),EZ7)</f>
        <v>51.6</v>
      </c>
      <c r="FA17" s="106">
        <f t="shared" ref="FA17:FD17" si="19">IF(FA7="-",NA(),FA7)</f>
        <v>51.3</v>
      </c>
      <c r="FB17" s="106">
        <f t="shared" si="19"/>
        <v>30.4</v>
      </c>
      <c r="FC17" s="106">
        <f t="shared" si="19"/>
        <v>17.5</v>
      </c>
      <c r="FD17" s="106">
        <f t="shared" si="19"/>
        <v>24.1</v>
      </c>
      <c r="FE17" s="100"/>
      <c r="FF17" s="100"/>
      <c r="FG17" s="100"/>
      <c r="FH17" s="100"/>
      <c r="FI17" s="105" t="s">
        <v>161</v>
      </c>
      <c r="FJ17" s="106">
        <f>IF(FJ7="-",NA(),FJ7)</f>
        <v>8.6</v>
      </c>
      <c r="FK17" s="106">
        <f t="shared" ref="FK17:FN17" si="20">IF(FK7="-",NA(),FK7)</f>
        <v>13.1</v>
      </c>
      <c r="FL17" s="106">
        <f t="shared" si="20"/>
        <v>13.9</v>
      </c>
      <c r="FM17" s="106">
        <f t="shared" si="20"/>
        <v>6.2</v>
      </c>
      <c r="FN17" s="106">
        <f t="shared" si="20"/>
        <v>18.2</v>
      </c>
      <c r="FO17" s="100"/>
      <c r="FP17" s="100"/>
      <c r="FQ17" s="100"/>
      <c r="FR17" s="100"/>
      <c r="FS17" s="105" t="s">
        <v>162</v>
      </c>
      <c r="FT17" s="106">
        <f>IF(FT7="-",NA(),FT7)</f>
        <v>202.2</v>
      </c>
      <c r="FU17" s="106">
        <f t="shared" ref="FU17:FX17" si="21">IF(FU7="-",NA(),FU7)</f>
        <v>219.5</v>
      </c>
      <c r="FV17" s="106">
        <f t="shared" si="21"/>
        <v>446.7</v>
      </c>
      <c r="FW17" s="106">
        <f t="shared" si="21"/>
        <v>994.4</v>
      </c>
      <c r="FX17" s="106">
        <f t="shared" si="21"/>
        <v>1070.8</v>
      </c>
      <c r="FY17" s="100"/>
      <c r="FZ17" s="100"/>
      <c r="GA17" s="100"/>
      <c r="GB17" s="100"/>
      <c r="GC17" s="105" t="s">
        <v>162</v>
      </c>
      <c r="GD17" s="106">
        <f>IF(GD7="-",NA(),GD7)</f>
        <v>61.7</v>
      </c>
      <c r="GE17" s="106">
        <f t="shared" ref="GE17:GH17" si="22">IF(GE7="-",NA(),GE7)</f>
        <v>63.3</v>
      </c>
      <c r="GF17" s="106">
        <f t="shared" si="22"/>
        <v>64.400000000000006</v>
      </c>
      <c r="GG17" s="106">
        <f t="shared" si="22"/>
        <v>54.3</v>
      </c>
      <c r="GH17" s="106">
        <f t="shared" si="22"/>
        <v>48.6</v>
      </c>
      <c r="GI17" s="100"/>
      <c r="GJ17" s="100"/>
      <c r="GK17" s="100"/>
      <c r="GL17" s="100"/>
      <c r="GM17" s="105" t="s">
        <v>162</v>
      </c>
      <c r="GN17" s="106">
        <f>IF(GN7="-",NA(),GN7)</f>
        <v>43.1</v>
      </c>
      <c r="GO17" s="106">
        <f t="shared" ref="GO17:GR17" si="23">IF(GO7="-",NA(),GO7)</f>
        <v>49.5</v>
      </c>
      <c r="GP17" s="106">
        <f t="shared" si="23"/>
        <v>58.7</v>
      </c>
      <c r="GQ17" s="106">
        <f t="shared" si="23"/>
        <v>95.4</v>
      </c>
      <c r="GR17" s="106">
        <f t="shared" si="23"/>
        <v>95.2</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f>IF(IX7="-",NA(),IX7)</f>
        <v>15.5</v>
      </c>
      <c r="IY17" s="106">
        <f t="shared" ref="IY17:JB17" si="29">IF(IY7="-",NA(),IY7)</f>
        <v>18.399999999999999</v>
      </c>
      <c r="IZ17" s="106">
        <f t="shared" si="29"/>
        <v>16.600000000000001</v>
      </c>
      <c r="JA17" s="106">
        <f t="shared" si="29"/>
        <v>15.9</v>
      </c>
      <c r="JB17" s="106">
        <f t="shared" si="29"/>
        <v>15.5</v>
      </c>
      <c r="JC17" s="100"/>
      <c r="JD17" s="100"/>
      <c r="JE17" s="100"/>
      <c r="JF17" s="100"/>
      <c r="JG17" s="105" t="s">
        <v>162</v>
      </c>
      <c r="JH17" s="106">
        <f>IF(JH7="-",NA(),JH7)</f>
        <v>36.5</v>
      </c>
      <c r="JI17" s="106">
        <f t="shared" ref="JI17:JL17" si="30">IF(JI7="-",NA(),JI7)</f>
        <v>31.3</v>
      </c>
      <c r="JJ17" s="106">
        <f t="shared" si="30"/>
        <v>28.2</v>
      </c>
      <c r="JK17" s="106">
        <f t="shared" si="30"/>
        <v>30.3</v>
      </c>
      <c r="JL17" s="106">
        <f t="shared" si="30"/>
        <v>45.7</v>
      </c>
      <c r="JM17" s="100"/>
      <c r="JN17" s="100"/>
      <c r="JO17" s="100"/>
      <c r="JP17" s="100"/>
      <c r="JQ17" s="105" t="s">
        <v>161</v>
      </c>
      <c r="JR17" s="106">
        <f>IF(JR7="-",NA(),JR7)</f>
        <v>222.2</v>
      </c>
      <c r="JS17" s="106">
        <f t="shared" ref="JS17:JV17" si="31">IF(JS7="-",NA(),JS7)</f>
        <v>154.5</v>
      </c>
      <c r="JT17" s="106">
        <f t="shared" si="31"/>
        <v>141.6</v>
      </c>
      <c r="JU17" s="106">
        <f t="shared" si="31"/>
        <v>115.2</v>
      </c>
      <c r="JV17" s="106">
        <f t="shared" si="31"/>
        <v>80.599999999999994</v>
      </c>
      <c r="JW17" s="100"/>
      <c r="JX17" s="100"/>
      <c r="JY17" s="100"/>
      <c r="JZ17" s="100"/>
      <c r="KA17" s="105" t="s">
        <v>161</v>
      </c>
      <c r="KB17" s="106">
        <f>IF(KB7="-",NA(),KB7)</f>
        <v>45.9</v>
      </c>
      <c r="KC17" s="106">
        <f t="shared" ref="KC17:KF17" si="32">IF(KC7="-",NA(),KC7)</f>
        <v>50.4</v>
      </c>
      <c r="KD17" s="106">
        <f t="shared" si="32"/>
        <v>55.7</v>
      </c>
      <c r="KE17" s="106">
        <f t="shared" si="32"/>
        <v>60.7</v>
      </c>
      <c r="KF17" s="106">
        <f t="shared" si="32"/>
        <v>63.6</v>
      </c>
      <c r="KG17" s="100"/>
      <c r="KH17" s="100"/>
      <c r="KI17" s="100"/>
      <c r="KJ17" s="100"/>
      <c r="KK17" s="105" t="s">
        <v>162</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162</v>
      </c>
      <c r="KW17" s="106">
        <f>IF(KW7="-",NA(),KW7)</f>
        <v>15.8</v>
      </c>
      <c r="KX17" s="106">
        <f t="shared" ref="KX17:LA17" si="34">IF(KX7="-",NA(),KX7)</f>
        <v>14.3</v>
      </c>
      <c r="KY17" s="106">
        <f t="shared" si="34"/>
        <v>15.5</v>
      </c>
      <c r="KZ17" s="106">
        <f t="shared" si="34"/>
        <v>15.6</v>
      </c>
      <c r="LA17" s="106">
        <f t="shared" si="34"/>
        <v>15.9</v>
      </c>
      <c r="LB17" s="100"/>
      <c r="LC17" s="100"/>
      <c r="LD17" s="100"/>
      <c r="LE17" s="100"/>
      <c r="LF17" s="105" t="s">
        <v>162</v>
      </c>
      <c r="LG17" s="106">
        <f>IF(LG7="-",NA(),LG7)</f>
        <v>0</v>
      </c>
      <c r="LH17" s="106">
        <f t="shared" ref="LH17:LK17" si="35">IF(LH7="-",NA(),LH7)</f>
        <v>0.2</v>
      </c>
      <c r="LI17" s="106">
        <f t="shared" si="35"/>
        <v>0.5</v>
      </c>
      <c r="LJ17" s="106">
        <f t="shared" si="35"/>
        <v>0.3</v>
      </c>
      <c r="LK17" s="106">
        <f t="shared" si="35"/>
        <v>2.4</v>
      </c>
      <c r="LL17" s="100"/>
      <c r="LM17" s="100"/>
      <c r="LN17" s="100"/>
      <c r="LO17" s="100"/>
      <c r="LP17" s="105" t="s">
        <v>162</v>
      </c>
      <c r="LQ17" s="106">
        <f>IF(LQ7="-",NA(),LQ7)</f>
        <v>1617.9</v>
      </c>
      <c r="LR17" s="106">
        <f t="shared" ref="LR17:LU17" si="36">IF(LR7="-",NA(),LR7)</f>
        <v>980.7</v>
      </c>
      <c r="LS17" s="106">
        <f t="shared" si="36"/>
        <v>880.9</v>
      </c>
      <c r="LT17" s="106">
        <f t="shared" si="36"/>
        <v>819.7</v>
      </c>
      <c r="LU17" s="106">
        <f t="shared" si="36"/>
        <v>736.8</v>
      </c>
      <c r="LV17" s="100"/>
      <c r="LW17" s="100"/>
      <c r="LX17" s="100"/>
      <c r="LY17" s="100"/>
      <c r="LZ17" s="105" t="s">
        <v>163</v>
      </c>
      <c r="MA17" s="106">
        <f>IF(MA7="-",NA(),MA7)</f>
        <v>6.3</v>
      </c>
      <c r="MB17" s="106">
        <f t="shared" ref="MB17:ME17" si="37">IF(MB7="-",NA(),MB7)</f>
        <v>7.8</v>
      </c>
      <c r="MC17" s="106">
        <f t="shared" si="37"/>
        <v>13.1</v>
      </c>
      <c r="MD17" s="106">
        <f t="shared" si="37"/>
        <v>18.399999999999999</v>
      </c>
      <c r="ME17" s="106">
        <f t="shared" si="37"/>
        <v>23.7</v>
      </c>
      <c r="MF17" s="100"/>
      <c r="MG17" s="100"/>
      <c r="MH17" s="100"/>
      <c r="MI17" s="100"/>
      <c r="MJ17" s="105" t="s">
        <v>162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166</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166</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165</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166</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166</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167</v>
      </c>
      <c r="DK18" s="106">
        <f>IF(DP7="-",NA(),DP7)</f>
        <v>18.2</v>
      </c>
      <c r="DL18" s="106">
        <f t="shared" ref="DL18:DO18" si="45">IF(DQ7="-",NA(),DQ7)</f>
        <v>20.9</v>
      </c>
      <c r="DM18" s="106">
        <f t="shared" si="45"/>
        <v>21.1</v>
      </c>
      <c r="DN18" s="106">
        <f t="shared" si="45"/>
        <v>19</v>
      </c>
      <c r="DO18" s="106">
        <f t="shared" si="45"/>
        <v>20.6</v>
      </c>
      <c r="DP18" s="100"/>
      <c r="DQ18" s="100"/>
      <c r="DR18" s="100"/>
      <c r="DS18" s="100"/>
      <c r="DT18" s="105" t="s">
        <v>166</v>
      </c>
      <c r="DU18" s="106">
        <f>IF(DZ7="-",NA(),DZ7)</f>
        <v>103.6</v>
      </c>
      <c r="DV18" s="106">
        <f t="shared" ref="DV18:DY18" si="46">IF(EA7="-",NA(),EA7)</f>
        <v>95.7</v>
      </c>
      <c r="DW18" s="106">
        <f t="shared" si="46"/>
        <v>88.5</v>
      </c>
      <c r="DX18" s="106">
        <f t="shared" si="46"/>
        <v>92.4</v>
      </c>
      <c r="DY18" s="106">
        <f t="shared" si="46"/>
        <v>95.1</v>
      </c>
      <c r="DZ18" s="100"/>
      <c r="EA18" s="100"/>
      <c r="EB18" s="100"/>
      <c r="EC18" s="100"/>
      <c r="ED18" s="105" t="s">
        <v>165</v>
      </c>
      <c r="EE18" s="106">
        <f>IF(EJ7="-",NA(),EJ7)</f>
        <v>60.3</v>
      </c>
      <c r="EF18" s="106">
        <f t="shared" ref="EF18:EI18" si="47">IF(EK7="-",NA(),EK7)</f>
        <v>60.2</v>
      </c>
      <c r="EG18" s="106">
        <f t="shared" si="47"/>
        <v>61.2</v>
      </c>
      <c r="EH18" s="106">
        <f t="shared" si="47"/>
        <v>61.9</v>
      </c>
      <c r="EI18" s="106">
        <f t="shared" si="47"/>
        <v>62</v>
      </c>
      <c r="EJ18" s="100"/>
      <c r="EK18" s="100"/>
      <c r="EL18" s="100"/>
      <c r="EM18" s="100"/>
      <c r="EN18" s="105" t="s">
        <v>166</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166</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166</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166</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165</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165</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166</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167</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165</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166</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166</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166</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166</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167</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7" t="s">
        <v>172</v>
      </c>
      <c r="F22" s="198"/>
      <c r="G22" s="198"/>
      <c r="H22" s="198"/>
      <c r="I22" s="199"/>
    </row>
    <row r="23" spans="1:374" x14ac:dyDescent="0.15">
      <c r="A23" s="97">
        <f t="shared" si="7"/>
        <v>9</v>
      </c>
      <c r="B23" s="196" t="s">
        <v>173</v>
      </c>
      <c r="C23" s="196"/>
      <c r="D23" s="100"/>
      <c r="E23" s="200"/>
      <c r="F23" s="201"/>
      <c r="G23" s="201"/>
      <c r="H23" s="201"/>
      <c r="I23" s="202"/>
    </row>
    <row r="24" spans="1:374" x14ac:dyDescent="0.15">
      <c r="A24" s="97">
        <f t="shared" si="7"/>
        <v>10</v>
      </c>
      <c r="B24" s="196" t="s">
        <v>174</v>
      </c>
      <c r="C24" s="196"/>
      <c r="D24" s="100"/>
      <c r="E24" s="200"/>
      <c r="F24" s="201"/>
      <c r="G24" s="201"/>
      <c r="H24" s="201"/>
      <c r="I24" s="202"/>
    </row>
    <row r="25" spans="1:374" x14ac:dyDescent="0.15">
      <c r="A25" s="97">
        <f t="shared" si="7"/>
        <v>11</v>
      </c>
      <c r="B25" s="196" t="s">
        <v>175</v>
      </c>
      <c r="C25" s="196"/>
      <c r="D25" s="100"/>
      <c r="E25" s="200"/>
      <c r="F25" s="201"/>
      <c r="G25" s="201"/>
      <c r="H25" s="201"/>
      <c r="I25" s="202"/>
    </row>
    <row r="26" spans="1:374" x14ac:dyDescent="0.15">
      <c r="A26" s="97">
        <f t="shared" si="7"/>
        <v>12</v>
      </c>
      <c r="B26" s="196" t="s">
        <v>176</v>
      </c>
      <c r="C26" s="196"/>
      <c r="D26" s="100"/>
      <c r="E26" s="200"/>
      <c r="F26" s="201"/>
      <c r="G26" s="201"/>
      <c r="H26" s="201"/>
      <c r="I26" s="202"/>
    </row>
    <row r="27" spans="1:374" x14ac:dyDescent="0.15">
      <c r="A27" s="97">
        <f t="shared" si="7"/>
        <v>13</v>
      </c>
      <c r="B27" s="196" t="s">
        <v>177</v>
      </c>
      <c r="C27" s="196"/>
      <c r="D27" s="100"/>
      <c r="E27" s="200"/>
      <c r="F27" s="201"/>
      <c r="G27" s="201"/>
      <c r="H27" s="201"/>
      <c r="I27" s="202"/>
    </row>
    <row r="28" spans="1:374" x14ac:dyDescent="0.15">
      <c r="A28" s="97">
        <f t="shared" si="7"/>
        <v>14</v>
      </c>
      <c r="B28" s="196" t="s">
        <v>178</v>
      </c>
      <c r="C28" s="196"/>
      <c r="D28" s="100"/>
      <c r="E28" s="200"/>
      <c r="F28" s="201"/>
      <c r="G28" s="201"/>
      <c r="H28" s="201"/>
      <c r="I28" s="202"/>
    </row>
    <row r="29" spans="1:374" x14ac:dyDescent="0.15">
      <c r="A29" s="97">
        <f t="shared" si="7"/>
        <v>15</v>
      </c>
      <c r="B29" s="196" t="s">
        <v>179</v>
      </c>
      <c r="C29" s="196"/>
      <c r="D29" s="100"/>
      <c r="E29" s="200"/>
      <c r="F29" s="201"/>
      <c r="G29" s="201"/>
      <c r="H29" s="201"/>
      <c r="I29" s="202"/>
    </row>
    <row r="30" spans="1:374" x14ac:dyDescent="0.15">
      <c r="A30" s="97">
        <f t="shared" si="7"/>
        <v>16</v>
      </c>
      <c r="B30" s="196" t="s">
        <v>180</v>
      </c>
      <c r="C30" s="196"/>
      <c r="D30" s="100"/>
      <c r="E30" s="200"/>
      <c r="F30" s="201"/>
      <c r="G30" s="201"/>
      <c r="H30" s="201"/>
      <c r="I30" s="202"/>
    </row>
    <row r="31" spans="1:374" x14ac:dyDescent="0.15">
      <c r="A31" s="97">
        <f t="shared" si="7"/>
        <v>17</v>
      </c>
      <c r="B31" s="196" t="s">
        <v>181</v>
      </c>
      <c r="C31" s="196"/>
      <c r="D31" s="100"/>
      <c r="E31" s="200"/>
      <c r="F31" s="201"/>
      <c r="G31" s="201"/>
      <c r="H31" s="201"/>
      <c r="I31" s="202"/>
    </row>
    <row r="32" spans="1:374" x14ac:dyDescent="0.15">
      <c r="A32" s="97">
        <f t="shared" si="7"/>
        <v>18</v>
      </c>
      <c r="B32" s="196" t="s">
        <v>182</v>
      </c>
      <c r="C32" s="196"/>
      <c r="D32" s="100"/>
      <c r="E32" s="200"/>
      <c r="F32" s="201"/>
      <c r="G32" s="201"/>
      <c r="H32" s="201"/>
      <c r="I32" s="202"/>
    </row>
    <row r="33" spans="1:9" x14ac:dyDescent="0.15">
      <c r="A33" s="97">
        <f t="shared" si="7"/>
        <v>19</v>
      </c>
      <c r="B33" s="196" t="s">
        <v>183</v>
      </c>
      <c r="C33" s="196"/>
      <c r="D33" s="100"/>
      <c r="E33" s="200"/>
      <c r="F33" s="201"/>
      <c r="G33" s="201"/>
      <c r="H33" s="201"/>
      <c r="I33" s="202"/>
    </row>
    <row r="34" spans="1:9" x14ac:dyDescent="0.15">
      <c r="A34" s="97">
        <f t="shared" si="7"/>
        <v>20</v>
      </c>
      <c r="B34" s="196" t="s">
        <v>184</v>
      </c>
      <c r="C34" s="196"/>
      <c r="D34" s="100"/>
      <c r="E34" s="200"/>
      <c r="F34" s="201"/>
      <c r="G34" s="201"/>
      <c r="H34" s="201"/>
      <c r="I34" s="202"/>
    </row>
    <row r="35" spans="1:9" ht="25.5" customHeight="1" x14ac:dyDescent="0.15">
      <c r="E35" s="203"/>
      <c r="F35" s="204"/>
      <c r="G35" s="204"/>
      <c r="H35" s="204"/>
      <c r="I35" s="205"/>
    </row>
    <row r="36" spans="1:9" x14ac:dyDescent="0.15">
      <c r="A36" t="s">
        <v>185</v>
      </c>
      <c r="B36" t="s">
        <v>186</v>
      </c>
    </row>
    <row r="37" spans="1:9" x14ac:dyDescent="0.15">
      <c r="A37" t="s">
        <v>187</v>
      </c>
      <c r="B37" t="s">
        <v>188</v>
      </c>
    </row>
    <row r="38" spans="1:9" x14ac:dyDescent="0.15">
      <c r="A38" t="s">
        <v>189</v>
      </c>
      <c r="B38" t="s">
        <v>190</v>
      </c>
    </row>
    <row r="39" spans="1:9" x14ac:dyDescent="0.15">
      <c r="A39" t="s">
        <v>191</v>
      </c>
      <c r="B39" t="s">
        <v>192</v>
      </c>
    </row>
    <row r="40" spans="1:9" x14ac:dyDescent="0.15">
      <c r="A40" t="s">
        <v>193</v>
      </c>
      <c r="B40" t="s">
        <v>194</v>
      </c>
    </row>
    <row r="41" spans="1:9" x14ac:dyDescent="0.15">
      <c r="A41" t="s">
        <v>195</v>
      </c>
      <c r="B41" t="s">
        <v>196</v>
      </c>
    </row>
    <row r="42" spans="1:9" x14ac:dyDescent="0.15">
      <c r="A42" t="s">
        <v>197</v>
      </c>
      <c r="B42" t="s">
        <v>198</v>
      </c>
    </row>
    <row r="43" spans="1:9" x14ac:dyDescent="0.15">
      <c r="A43" t="s">
        <v>199</v>
      </c>
      <c r="B43" t="s">
        <v>200</v>
      </c>
    </row>
    <row r="44" spans="1:9" x14ac:dyDescent="0.15">
      <c r="A44" t="s">
        <v>201</v>
      </c>
      <c r="B44" t="s">
        <v>202</v>
      </c>
    </row>
    <row r="45" spans="1:9" x14ac:dyDescent="0.15">
      <c r="A45" t="s">
        <v>203</v>
      </c>
      <c r="B45" t="s">
        <v>204</v>
      </c>
    </row>
    <row r="46" spans="1:9" x14ac:dyDescent="0.15">
      <c r="A46" t="s">
        <v>205</v>
      </c>
      <c r="B46" t="s">
        <v>206</v>
      </c>
    </row>
    <row r="47" spans="1:9" x14ac:dyDescent="0.15">
      <c r="A47" t="s">
        <v>207</v>
      </c>
      <c r="B47" t="s">
        <v>208</v>
      </c>
    </row>
    <row r="48" spans="1:9" x14ac:dyDescent="0.15">
      <c r="A48" t="s">
        <v>209</v>
      </c>
      <c r="B48" t="s">
        <v>210</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231</v>
      </c>
      <c r="B59" t="s">
        <v>232</v>
      </c>
    </row>
    <row r="60" spans="1:2" x14ac:dyDescent="0.15">
      <c r="A60" t="s">
        <v>233</v>
      </c>
      <c r="B60" t="s">
        <v>234</v>
      </c>
    </row>
    <row r="61" spans="1:2" x14ac:dyDescent="0.15">
      <c r="A61" t="s">
        <v>235</v>
      </c>
      <c r="B61" t="s">
        <v>236</v>
      </c>
    </row>
    <row r="62" spans="1:2" x14ac:dyDescent="0.15">
      <c r="A62" t="s">
        <v>237</v>
      </c>
      <c r="B62" t="s">
        <v>238</v>
      </c>
    </row>
    <row r="63" spans="1:2" x14ac:dyDescent="0.15">
      <c r="A63" t="s">
        <v>239</v>
      </c>
      <c r="B63" t="s">
        <v>240</v>
      </c>
    </row>
    <row r="64" spans="1:2"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2022-01-14T04:59:48Z</cp:lastPrinted>
  <dcterms:created xsi:type="dcterms:W3CDTF">2021-12-03T06:37:11Z</dcterms:created>
  <dcterms:modified xsi:type="dcterms:W3CDTF">2022-01-19T00:28:41Z</dcterms:modified>
  <cp:category/>
</cp:coreProperties>
</file>