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土木部\下水道推進課\003 予算経理\003(共通)予算経理\06 予算経理一般\002 予算一般\調べ物\R3\01_予算関係調査\73_【照会1_24〆】公営企業に係る経営比較分析表（令和２年度決算）の分析等について（依頼）\03_回答\"/>
    </mc:Choice>
  </mc:AlternateContent>
  <workbookProtection workbookAlgorithmName="SHA-512" workbookHashValue="t2HY4H4mnnGwJLByUkXy/Kwhc8u3hT+ZZTBe6TBmsmFMwMGwr5/+rH4cbWfj1wQryzl4q0qoJCru+Thvg3k+hg==" workbookSaltValue="AAWU3qoPhQBgT0mZiF7DtQ==" workbookSpinCount="100000" lockStructure="1"/>
  <bookViews>
    <workbookView xWindow="0" yWindow="0" windowWidth="19200" windowHeight="68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X6" i="5" l="1"/>
  <c r="F10" i="5" l="1"/>
  <c r="E10" i="5"/>
  <c r="D10" i="5"/>
  <c r="C10" i="5"/>
  <c r="B10" i="5"/>
  <c r="EO6" i="5"/>
  <c r="EN6" i="5"/>
  <c r="EM6" i="5"/>
  <c r="EL6" i="5"/>
  <c r="EK6" i="5"/>
  <c r="EJ6" i="5"/>
  <c r="EI6" i="5"/>
  <c r="EH6" i="5"/>
  <c r="EG6" i="5"/>
  <c r="EF6" i="5"/>
  <c r="EE6" i="5"/>
  <c r="ED6" i="5"/>
  <c r="EC6" i="5"/>
  <c r="EB6" i="5"/>
  <c r="EA6" i="5"/>
  <c r="DZ6" i="5"/>
  <c r="DY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T6" i="5"/>
  <c r="AT8" i="4" s="1"/>
  <c r="S6" i="5"/>
  <c r="AL8" i="4" s="1"/>
  <c r="R6" i="5"/>
  <c r="Q6" i="5"/>
  <c r="P6" i="5"/>
  <c r="O6" i="5"/>
  <c r="I10" i="4" s="1"/>
  <c r="N6" i="5"/>
  <c r="B10" i="4" s="1"/>
  <c r="M6" i="5"/>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G85" i="4"/>
  <c r="AD10" i="4"/>
  <c r="W10" i="4"/>
  <c r="P10" i="4"/>
  <c r="BB8" i="4"/>
  <c r="AD8" i="4"/>
  <c r="B8" i="4"/>
</calcChain>
</file>

<file path=xl/sharedStrings.xml><?xml version="1.0" encoding="utf-8"?>
<sst xmlns="http://schemas.openxmlformats.org/spreadsheetml/2006/main" count="320" uniqueCount="118">
  <si>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</si>
  <si>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</si>
  <si>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</si>
  <si>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</si>
  <si>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</si>
  <si>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</si>
  <si>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</si>
  <si>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</si>
  <si>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</si>
  <si>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</si>
  <si>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</si>
  <si>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</si>
  <si>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</si>
  <si>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</si>
  <si>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</si>
  <si>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</si>
  <si>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</si>
  <si>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</si>
  <si>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</si>
  <si>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</si>
  <si>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</si>
  <si>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</si>
  <si>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</si>
  <si>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</si>
  <si>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</si>
  <si>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</si>
  <si>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</si>
  <si>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</si>
  <si>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</si>
  <si>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</si>
  <si>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</si>
  <si>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</si>
  <si>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</si>
  <si>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</si>
  <si>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</si>
  <si>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</si>
  <si>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</si>
  <si>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</si>
  <si>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</si>
  <si>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</si>
  <si>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</si>
  <si>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</si>
  <si>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</si>
  <si>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</si>
  <si>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</si>
  <si>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</si>
  <si>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</si>
  <si>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</si>
  <si>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</si>
  <si>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</si>
  <si>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</si>
  <si>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</si>
  <si>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</si>
  <si>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</si>
  <si>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</si>
  <si>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</si>
  <si>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</si>
  <si>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</si>
  <si>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</si>
  <si>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</si>
  <si>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</si>
  <si>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</si>
  <si>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</si>
  <si>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</si>
  <si>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</si>
  <si>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</si>
  <si>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</si>
  <si>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</si>
  <si>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</si>
  <si>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</si>
  <si>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</si>
  <si>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</si>
  <si>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</si>
  <si>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</si>
  <si>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</si>
  <si>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</si>
  <si>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</si>
  <si>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</si>
  <si>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</si>
  <si>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</si>
  <si>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</si>
  <si>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</si>
  <si>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</si>
  <si>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</si>
  <si>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</si>
  <si>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</si>
  <si>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</si>
  <si>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</si>
  <si>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</si>
  <si>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</si>
  <si>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</si>
  <si>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</si>
  <si>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</si>
  <si>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</si>
  <si>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</si>
  <si>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</si>
  <si>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</si>
  <si>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</si>
  <si>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</si>
  <si>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</si>
  <si>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</si>
  <si>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</si>
  <si>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</si>
  <si>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</si>
  <si>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</si>
  <si>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</si>
  <si>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</si>
  <si>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</si>
  <si>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</si>
  <si>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</si>
  <si>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</si>
  <si>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</si>
  <si>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</si>
  <si>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</si>
  <si>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</si>
  <si>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経常収支比率は100％を上回っており、また、累積欠損金も生じていないことから経営は健全である。
　流動比率は類似団体と比べて▲1.93ポイントとなり、100を下回っている。これは、流動負債の主な債務である企業債の償還財源を一般会計繰入金等の収入で確保することとしているためであり、短期的な支払に支障はない。
　企業債残高対事業規模比率は、企業債現在高の減小により類似団体平均値と比較して大幅に低い水準にある。※R2年度の本県比率／平均比率＝31.25％
　汚水処理原価は、類似団体と比較すると＋7.07円と高い水準となっており、維持管理コストの縮減に努めていく。
　施設利用率は流入水量の増加に伴いH23年以降徐々に伸び、R2年度は類似団体との利用率の差は+7.70ポイントとなっている。
　水洗化率は年々上昇してきているものの、類似団体と比較すると▲2.35ポイントとなっている。</t>
    <phoneticPr fontId="4"/>
  </si>
  <si>
    <t>　有形固定資産減価償却率はR2年度より企業会計へ移行し、減価償却累計額が1年分しか計上されていないため類似団体より低水準となっている。
　法定耐用年数を経過した管渠がないことから，管渠老朽化率は０％となっている。
　管渠の大幅な更新改良時期は未到来であるが、供用開始から39年経過しており、ストックマネジメント計画に基づき計画的に更新等を進める。</t>
    <phoneticPr fontId="4"/>
  </si>
  <si>
    <t>　経営基盤の強化と財政マネジメントの向上を目的とし、R2年度より企業会計へ移行した。今後は新たな経営指標の比較・分析を行い経営の健全性を確保していく。
　また、水洗化率の向上による流入水量の増加、施設利用率の向上を図るとともに、効率的な汚水処理の実施により収益性、健全性の向上に取り組む。
　老朽化する施設・設備に関しては、ストックマネジメント計画に基づく計画的な改築・更新による適切な投資を図っていく。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</si>
</sst>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0.76</c:v>
                </c:pt>
              </c:numCache>
            </c:numRef>
          </c:val>
          <c:extLst>
            <c:ext xmlns:c16="http://schemas.microsoft.com/office/drawing/2014/chart" uri="{C3380CC4-5D6E-409C-BE32-E72D297353CC}">
              <c16:uniqueId val="{00000000-6789-412A-9E7B-08CF6125599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1.87</c:v>
                </c:pt>
              </c:numCache>
            </c:numRef>
          </c:val>
          <c:smooth val="0"/>
          <c:extLst>
            <c:ext xmlns:c16="http://schemas.microsoft.com/office/drawing/2014/chart" uri="{C3380CC4-5D6E-409C-BE32-E72D297353CC}">
              <c16:uniqueId val="{00000001-6789-412A-9E7B-08CF6125599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105.71</c:v>
                </c:pt>
              </c:numCache>
            </c:numRef>
          </c:val>
          <c:extLst>
            <c:ext xmlns:c16="http://schemas.microsoft.com/office/drawing/2014/chart" uri="{C3380CC4-5D6E-409C-BE32-E72D297353CC}">
              <c16:uniqueId val="{00000000-9369-46AB-8ABA-EF5A28DF2F1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101.63</c:v>
                </c:pt>
              </c:numCache>
            </c:numRef>
          </c:val>
          <c:smooth val="0"/>
          <c:extLst>
            <c:ext xmlns:c16="http://schemas.microsoft.com/office/drawing/2014/chart" uri="{C3380CC4-5D6E-409C-BE32-E72D297353CC}">
              <c16:uniqueId val="{00000001-9369-46AB-8ABA-EF5A28DF2F1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5.95</c:v>
                </c:pt>
              </c:numCache>
            </c:numRef>
          </c:val>
          <c:extLst>
            <c:ext xmlns:c16="http://schemas.microsoft.com/office/drawing/2014/chart" uri="{C3380CC4-5D6E-409C-BE32-E72D297353CC}">
              <c16:uniqueId val="{00000000-3EF3-4C96-B81F-9234BC844EB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31.96</c:v>
                </c:pt>
              </c:numCache>
            </c:numRef>
          </c:val>
          <c:smooth val="0"/>
          <c:extLst>
            <c:ext xmlns:c16="http://schemas.microsoft.com/office/drawing/2014/chart" uri="{C3380CC4-5D6E-409C-BE32-E72D297353CC}">
              <c16:uniqueId val="{00000001-3EF3-4C96-B81F-9234BC844EB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75-4B33-AE02-99BB0E9F62E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0.93</c:v>
                </c:pt>
              </c:numCache>
            </c:numRef>
          </c:val>
          <c:smooth val="0"/>
          <c:extLst>
            <c:ext xmlns:c16="http://schemas.microsoft.com/office/drawing/2014/chart" uri="{C3380CC4-5D6E-409C-BE32-E72D297353CC}">
              <c16:uniqueId val="{00000001-A875-4B33-AE02-99BB0E9F62E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FA9-404C-ADFF-9DC0CBF88C7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9.1</c:v>
                </c:pt>
              </c:numCache>
            </c:numRef>
          </c:val>
          <c:smooth val="0"/>
          <c:extLst>
            <c:ext xmlns:c16="http://schemas.microsoft.com/office/drawing/2014/chart" uri="{C3380CC4-5D6E-409C-BE32-E72D297353CC}">
              <c16:uniqueId val="{00000001-6FA9-404C-ADFF-9DC0CBF88C7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99.21</c:v>
                </c:pt>
              </c:numCache>
            </c:numRef>
          </c:val>
          <c:extLst>
            <c:ext xmlns:c16="http://schemas.microsoft.com/office/drawing/2014/chart" uri="{C3380CC4-5D6E-409C-BE32-E72D297353CC}">
              <c16:uniqueId val="{00000000-C82A-4485-934B-85C40EE73AD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101.14</c:v>
                </c:pt>
              </c:numCache>
            </c:numRef>
          </c:val>
          <c:smooth val="0"/>
          <c:extLst>
            <c:ext xmlns:c16="http://schemas.microsoft.com/office/drawing/2014/chart" uri="{C3380CC4-5D6E-409C-BE32-E72D297353CC}">
              <c16:uniqueId val="{00000001-C82A-4485-934B-85C40EE73AD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79.900000000000006</c:v>
                </c:pt>
              </c:numCache>
            </c:numRef>
          </c:val>
          <c:extLst>
            <c:ext xmlns:c16="http://schemas.microsoft.com/office/drawing/2014/chart" uri="{C3380CC4-5D6E-409C-BE32-E72D297353CC}">
              <c16:uniqueId val="{00000000-D84C-41B8-9FFD-5BE84A39231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255.67</c:v>
                </c:pt>
              </c:numCache>
            </c:numRef>
          </c:val>
          <c:smooth val="0"/>
          <c:extLst>
            <c:ext xmlns:c16="http://schemas.microsoft.com/office/drawing/2014/chart" uri="{C3380CC4-5D6E-409C-BE32-E72D297353CC}">
              <c16:uniqueId val="{00000001-D84C-41B8-9FFD-5BE84A39231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C41-4D58-B1E0-9283A588FDA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5C41-4D58-B1E0-9283A588FDA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57.74</c:v>
                </c:pt>
              </c:numCache>
            </c:numRef>
          </c:val>
          <c:extLst>
            <c:ext xmlns:c16="http://schemas.microsoft.com/office/drawing/2014/chart" uri="{C3380CC4-5D6E-409C-BE32-E72D297353CC}">
              <c16:uniqueId val="{00000000-2A6F-4A1B-AD41-1C8C6EB1695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50.67</c:v>
                </c:pt>
              </c:numCache>
            </c:numRef>
          </c:val>
          <c:smooth val="0"/>
          <c:extLst>
            <c:ext xmlns:c16="http://schemas.microsoft.com/office/drawing/2014/chart" uri="{C3380CC4-5D6E-409C-BE32-E72D297353CC}">
              <c16:uniqueId val="{00000001-2A6F-4A1B-AD41-1C8C6EB1695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75.900000000000006</c:v>
                </c:pt>
              </c:numCache>
            </c:numRef>
          </c:val>
          <c:extLst>
            <c:ext xmlns:c16="http://schemas.microsoft.com/office/drawing/2014/chart" uri="{C3380CC4-5D6E-409C-BE32-E72D297353CC}">
              <c16:uniqueId val="{00000000-C052-42FA-97AB-D25B731E40D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68.2</c:v>
                </c:pt>
              </c:numCache>
            </c:numRef>
          </c:val>
          <c:smooth val="0"/>
          <c:extLst>
            <c:ext xmlns:c16="http://schemas.microsoft.com/office/drawing/2014/chart" uri="{C3380CC4-5D6E-409C-BE32-E72D297353CC}">
              <c16:uniqueId val="{00000001-C052-42FA-97AB-D25B731E40D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91.66</c:v>
                </c:pt>
              </c:numCache>
            </c:numRef>
          </c:val>
          <c:extLst>
            <c:ext xmlns:c16="http://schemas.microsoft.com/office/drawing/2014/chart" uri="{C3380CC4-5D6E-409C-BE32-E72D297353CC}">
              <c16:uniqueId val="{00000000-79F2-4DCE-A6DA-9DCA0962DCD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94.01</c:v>
                </c:pt>
              </c:numCache>
            </c:numRef>
          </c:val>
          <c:smooth val="0"/>
          <c:extLst>
            <c:ext xmlns:c16="http://schemas.microsoft.com/office/drawing/2014/chart" uri="{C3380CC4-5D6E-409C-BE32-E72D297353CC}">
              <c16:uniqueId val="{00000001-79F2-4DCE-A6DA-9DCA0962DCD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【260.55】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【0.91】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0"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流域下水道</v>
      </c>
      <c r="Q8" s="49"/>
      <c r="R8" s="49"/>
      <c r="S8" s="49"/>
      <c r="T8" s="49"/>
      <c r="U8" s="49"/>
      <c r="V8" s="49"/>
      <c r="W8" s="49" t="str">
        <f>データ!L6</f>
        <v>E1</v>
      </c>
      <c r="X8" s="49"/>
      <c r="Y8" s="49"/>
      <c r="Z8" s="49"/>
      <c r="AA8" s="49"/>
      <c r="AB8" s="49"/>
      <c r="AC8" s="49"/>
      <c r="AD8" s="50" t="str">
        <f>データ!$M$6</f>
        <v>非設置</v>
      </c>
      <c r="AE8" s="50"/>
      <c r="AF8" s="50"/>
      <c r="AG8" s="50"/>
      <c r="AH8" s="50"/>
      <c r="AI8" s="50"/>
      <c r="AJ8" s="50"/>
      <c r="AK8" s="3"/>
      <c r="AL8" s="51">
        <f>データ!S6</f>
        <v>672979</v>
      </c>
      <c r="AM8" s="51"/>
      <c r="AN8" s="51"/>
      <c r="AO8" s="51"/>
      <c r="AP8" s="51"/>
      <c r="AQ8" s="51"/>
      <c r="AR8" s="51"/>
      <c r="AS8" s="51"/>
      <c r="AT8" s="46">
        <f>データ!T6</f>
        <v>6707.89</v>
      </c>
      <c r="AU8" s="46"/>
      <c r="AV8" s="46"/>
      <c r="AW8" s="46"/>
      <c r="AX8" s="46"/>
      <c r="AY8" s="46"/>
      <c r="AZ8" s="46"/>
      <c r="BA8" s="46"/>
      <c r="BB8" s="46">
        <f>データ!U6</f>
        <v>100.33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82.13</v>
      </c>
      <c r="J10" s="46"/>
      <c r="K10" s="46"/>
      <c r="L10" s="46"/>
      <c r="M10" s="46"/>
      <c r="N10" s="46"/>
      <c r="O10" s="46"/>
      <c r="P10" s="46">
        <f>データ!P6</f>
        <v>64.45</v>
      </c>
      <c r="Q10" s="46"/>
      <c r="R10" s="46"/>
      <c r="S10" s="46"/>
      <c r="T10" s="46"/>
      <c r="U10" s="46"/>
      <c r="V10" s="46"/>
      <c r="W10" s="46">
        <f>データ!Q6</f>
        <v>100</v>
      </c>
      <c r="X10" s="46"/>
      <c r="Y10" s="46"/>
      <c r="Z10" s="46"/>
      <c r="AA10" s="46"/>
      <c r="AB10" s="46"/>
      <c r="AC10" s="46"/>
      <c r="AD10" s="51">
        <f>データ!R6</f>
        <v>0</v>
      </c>
      <c r="AE10" s="51"/>
      <c r="AF10" s="51"/>
      <c r="AG10" s="51"/>
      <c r="AH10" s="51"/>
      <c r="AI10" s="51"/>
      <c r="AJ10" s="51"/>
      <c r="AK10" s="2"/>
      <c r="AL10" s="51">
        <f>データ!V6</f>
        <v>265586</v>
      </c>
      <c r="AM10" s="51"/>
      <c r="AN10" s="51"/>
      <c r="AO10" s="51"/>
      <c r="AP10" s="51"/>
      <c r="AQ10" s="51"/>
      <c r="AR10" s="51"/>
      <c r="AS10" s="51"/>
      <c r="AT10" s="46">
        <f>データ!W6</f>
        <v>81.53</v>
      </c>
      <c r="AU10" s="46"/>
      <c r="AV10" s="46"/>
      <c r="AW10" s="46"/>
      <c r="AX10" s="46"/>
      <c r="AY10" s="46"/>
      <c r="AZ10" s="46"/>
      <c r="BA10" s="46"/>
      <c r="BB10" s="46">
        <f>データ!X6</f>
        <v>3257.52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【101.70】</v>
      </c>
      <c r="F85" s="26" t="str">
        <f>データ!AT6</f>
        <v>【8.92】</v>
      </c>
      <c r="G85" s="26" t="str">
        <f>データ!BE6</f>
        <v>【100.43】</v>
      </c>
      <c r="H85" s="26" t="str">
        <f>データ!BP6</f>
        <v>【260.55】</v>
      </c>
      <c r="I85" s="26" t="str">
        <f>データ!CA6</f>
        <v>【0.00】</v>
      </c>
      <c r="J85" s="26" t="str">
        <f>データ!CL6</f>
        <v>【51.03】</v>
      </c>
      <c r="K85" s="26" t="str">
        <f>データ!CW6</f>
        <v>【68.03】</v>
      </c>
      <c r="L85" s="26" t="str">
        <f>データ!DH6</f>
        <v>【93.88】</v>
      </c>
      <c r="M85" s="26" t="str">
        <f>データ!DS6</f>
        <v>【31.52】</v>
      </c>
      <c r="N85" s="26" t="str">
        <f>データ!ED6</f>
        <v>【0.91】</v>
      </c>
      <c r="O85" s="26" t="str">
        <f>データ!EO6</f>
        <v>【1.84】</v>
      </c>
    </row>
  </sheetData>
  <sheetProtection algorithmName="SHA-512" hashValue="krqHzXk2/cWRW/oIBJqpfc9qqEyOxxrQOlFANugG828XTNQUAsWoWZs3MZM9F/VzxmgPHopX1aVfI7oBqxC7Jg==" saltValue="kCupg2pst91Q+2GtNKUJw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topLeftCell="DN1" workbookViewId="0">
      <selection activeCell="DW12" sqref="DW12"/>
    </sheetView>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320005</v>
      </c>
      <c r="D6" s="33">
        <f t="shared" si="3"/>
        <v>46</v>
      </c>
      <c r="E6" s="33">
        <f t="shared" si="3"/>
        <v>17</v>
      </c>
      <c r="F6" s="33">
        <f t="shared" si="3"/>
        <v>3</v>
      </c>
      <c r="G6" s="33">
        <f t="shared" si="3"/>
        <v>0</v>
      </c>
      <c r="H6" s="33" t="str">
        <f t="shared" si="3"/>
        <v>島根県</v>
      </c>
      <c r="I6" s="33" t="str">
        <f t="shared" si="3"/>
        <v>法適用</v>
      </c>
      <c r="J6" s="33" t="str">
        <f t="shared" si="3"/>
        <v>下水道事業</v>
      </c>
      <c r="K6" s="33" t="str">
        <f t="shared" si="3"/>
        <v>流域下水道</v>
      </c>
      <c r="L6" s="33" t="str">
        <f t="shared" si="3"/>
        <v>E1</v>
      </c>
      <c r="M6" s="33" t="str">
        <f t="shared" si="3"/>
        <v>非設置</v>
      </c>
      <c r="N6" s="34" t="str">
        <f t="shared" si="3"/>
        <v>-</v>
      </c>
      <c r="O6" s="34">
        <f t="shared" si="3"/>
        <v>82.13</v>
      </c>
      <c r="P6" s="34">
        <f t="shared" si="3"/>
        <v>64.45</v>
      </c>
      <c r="Q6" s="34">
        <f t="shared" si="3"/>
        <v>100</v>
      </c>
      <c r="R6" s="34">
        <f t="shared" si="3"/>
        <v>0</v>
      </c>
      <c r="S6" s="34">
        <f t="shared" si="3"/>
        <v>672979</v>
      </c>
      <c r="T6" s="34">
        <f t="shared" si="3"/>
        <v>6707.89</v>
      </c>
      <c r="U6" s="34">
        <f t="shared" si="3"/>
        <v>100.33</v>
      </c>
      <c r="V6" s="34">
        <f t="shared" si="3"/>
        <v>265586</v>
      </c>
      <c r="W6" s="34">
        <f t="shared" si="3"/>
        <v>81.53</v>
      </c>
      <c r="X6" s="34">
        <f t="shared" si="3"/>
        <v>3257.52</v>
      </c>
      <c r="Y6" s="35" t="str">
        <f>IF(Y7="",NA(),Y7)</f>
        <v>-</v>
      </c>
      <c r="Z6" s="35" t="str">
        <f t="shared" ref="Z6:AH6" si="4">IF(Z7="",NA(),Z7)</f>
        <v>-</v>
      </c>
      <c r="AA6" s="35" t="str">
        <f t="shared" si="4"/>
        <v>-</v>
      </c>
      <c r="AB6" s="35" t="str">
        <f t="shared" si="4"/>
        <v>-</v>
      </c>
      <c r="AC6" s="35">
        <f t="shared" si="4"/>
        <v>105.71</v>
      </c>
      <c r="AD6" s="35" t="str">
        <f t="shared" si="4"/>
        <v>-</v>
      </c>
      <c r="AE6" s="35" t="str">
        <f t="shared" si="4"/>
        <v>-</v>
      </c>
      <c r="AF6" s="35" t="str">
        <f t="shared" si="4"/>
        <v>-</v>
      </c>
      <c r="AG6" s="35" t="str">
        <f t="shared" si="4"/>
        <v>-</v>
      </c>
      <c r="AH6" s="35">
        <f t="shared" si="4"/>
        <v>101.63</v>
      </c>
      <c r="AI6" s="34" t="str">
        <f>IF(AI7="","",IF(AI7="-","【-】","【"&amp;SUBSTITUTE(TEXT(AI7,"#,##0.00"),"-","△")&amp;"】"))</f>
        <v>【101.70】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9.1</v>
      </c>
      <c r="AT6" s="34" t="str">
        <f>IF(AT7="","",IF(AT7="-","【-】","【"&amp;SUBSTITUTE(TEXT(AT7,"#,##0.00"),"-","△")&amp;"】"))</f>
        <v>【8.92】</v>
      </c>
      <c r="AU6" s="35" t="str">
        <f>IF(AU7="",NA(),AU7)</f>
        <v>-</v>
      </c>
      <c r="AV6" s="35" t="str">
        <f t="shared" ref="AV6:BD6" si="6">IF(AV7="",NA(),AV7)</f>
        <v>-</v>
      </c>
      <c r="AW6" s="35" t="str">
        <f t="shared" si="6"/>
        <v>-</v>
      </c>
      <c r="AX6" s="35" t="str">
        <f t="shared" si="6"/>
        <v>-</v>
      </c>
      <c r="AY6" s="35">
        <f t="shared" si="6"/>
        <v>99.21</v>
      </c>
      <c r="AZ6" s="35" t="str">
        <f t="shared" si="6"/>
        <v>-</v>
      </c>
      <c r="BA6" s="35" t="str">
        <f t="shared" si="6"/>
        <v>-</v>
      </c>
      <c r="BB6" s="35" t="str">
        <f t="shared" si="6"/>
        <v>-</v>
      </c>
      <c r="BC6" s="35" t="str">
        <f t="shared" si="6"/>
        <v>-</v>
      </c>
      <c r="BD6" s="35">
        <f t="shared" si="6"/>
        <v>101.14</v>
      </c>
      <c r="BE6" s="34" t="str">
        <f>IF(BE7="","",IF(BE7="-","【-】","【"&amp;SUBSTITUTE(TEXT(BE7,"#,##0.00"),"-","△")&amp;"】"))</f>
        <v>【100.43】</v>
      </c>
      <c r="BF6" s="35" t="str">
        <f>IF(BF7="",NA(),BF7)</f>
        <v>-</v>
      </c>
      <c r="BG6" s="35" t="str">
        <f t="shared" ref="BG6:BO6" si="7">IF(BG7="",NA(),BG7)</f>
        <v>-</v>
      </c>
      <c r="BH6" s="35" t="str">
        <f t="shared" si="7"/>
        <v>-</v>
      </c>
      <c r="BI6" s="35" t="str">
        <f t="shared" si="7"/>
        <v>-</v>
      </c>
      <c r="BJ6" s="35">
        <f t="shared" si="7"/>
        <v>79.900000000000006</v>
      </c>
      <c r="BK6" s="35" t="str">
        <f t="shared" si="7"/>
        <v>-</v>
      </c>
      <c r="BL6" s="35" t="str">
        <f t="shared" si="7"/>
        <v>-</v>
      </c>
      <c r="BM6" s="35" t="str">
        <f t="shared" si="7"/>
        <v>-</v>
      </c>
      <c r="BN6" s="35" t="str">
        <f t="shared" si="7"/>
        <v>-</v>
      </c>
      <c r="BO6" s="35">
        <f t="shared" si="7"/>
        <v>255.67</v>
      </c>
      <c r="BP6" s="34" t="str">
        <f>IF(BP7="","",IF(BP7="-","【-】","【"&amp;SUBSTITUTE(TEXT(BP7,"#,##0.00"),"-","△")&amp;"】"))</f>
        <v>【260.55】</v>
      </c>
      <c r="BQ6" s="35" t="str">
        <f>IF(BQ7="",NA(),BQ7)</f>
        <v>-</v>
      </c>
      <c r="BR6" s="35" t="str">
        <f t="shared" ref="BR6:BZ6" si="8">IF(BR7="",NA(),BR7)</f>
        <v>-</v>
      </c>
      <c r="BS6" s="35" t="str">
        <f t="shared" si="8"/>
        <v>-</v>
      </c>
      <c r="BT6" s="35" t="str">
        <f t="shared" si="8"/>
        <v>-</v>
      </c>
      <c r="BU6" s="34">
        <f t="shared" si="8"/>
        <v>0</v>
      </c>
      <c r="BV6" s="35" t="str">
        <f t="shared" si="8"/>
        <v>-</v>
      </c>
      <c r="BW6" s="35" t="str">
        <f t="shared" si="8"/>
        <v>-</v>
      </c>
      <c r="BX6" s="35" t="str">
        <f t="shared" si="8"/>
        <v>-</v>
      </c>
      <c r="BY6" s="35" t="str">
        <f t="shared" si="8"/>
        <v>-</v>
      </c>
      <c r="BZ6" s="34">
        <f t="shared" si="8"/>
        <v>0</v>
      </c>
      <c r="CA6" s="34" t="str">
        <f>IF(CA7="","",IF(CA7="-","【-】","【"&amp;SUBSTITUTE(TEXT(CA7,"#,##0.00"),"-","△")&amp;"】"))</f>
        <v>【0.00】</v>
      </c>
      <c r="CB6" s="35" t="str">
        <f>IF(CB7="",NA(),CB7)</f>
        <v>-</v>
      </c>
      <c r="CC6" s="35" t="str">
        <f t="shared" ref="CC6:CK6" si="9">IF(CC7="",NA(),CC7)</f>
        <v>-</v>
      </c>
      <c r="CD6" s="35" t="str">
        <f t="shared" si="9"/>
        <v>-</v>
      </c>
      <c r="CE6" s="35" t="str">
        <f t="shared" si="9"/>
        <v>-</v>
      </c>
      <c r="CF6" s="35">
        <f t="shared" si="9"/>
        <v>57.74</v>
      </c>
      <c r="CG6" s="35" t="str">
        <f t="shared" si="9"/>
        <v>-</v>
      </c>
      <c r="CH6" s="35" t="str">
        <f t="shared" si="9"/>
        <v>-</v>
      </c>
      <c r="CI6" s="35" t="str">
        <f t="shared" si="9"/>
        <v>-</v>
      </c>
      <c r="CJ6" s="35" t="str">
        <f t="shared" si="9"/>
        <v>-</v>
      </c>
      <c r="CK6" s="35">
        <f t="shared" si="9"/>
        <v>50.67</v>
      </c>
      <c r="CL6" s="34" t="str">
        <f>IF(CL7="","",IF(CL7="-","【-】","【"&amp;SUBSTITUTE(TEXT(CL7,"#,##0.00"),"-","△")&amp;"】"))</f>
        <v>【51.03】</v>
      </c>
      <c r="CM6" s="35" t="str">
        <f>IF(CM7="",NA(),CM7)</f>
        <v>-</v>
      </c>
      <c r="CN6" s="35" t="str">
        <f t="shared" ref="CN6:CV6" si="10">IF(CN7="",NA(),CN7)</f>
        <v>-</v>
      </c>
      <c r="CO6" s="35" t="str">
        <f t="shared" si="10"/>
        <v>-</v>
      </c>
      <c r="CP6" s="35" t="str">
        <f t="shared" si="10"/>
        <v>-</v>
      </c>
      <c r="CQ6" s="35">
        <f t="shared" si="10"/>
        <v>75.900000000000006</v>
      </c>
      <c r="CR6" s="35" t="str">
        <f t="shared" si="10"/>
        <v>-</v>
      </c>
      <c r="CS6" s="35" t="str">
        <f t="shared" si="10"/>
        <v>-</v>
      </c>
      <c r="CT6" s="35" t="str">
        <f t="shared" si="10"/>
        <v>-</v>
      </c>
      <c r="CU6" s="35" t="str">
        <f t="shared" si="10"/>
        <v>-</v>
      </c>
      <c r="CV6" s="35">
        <f t="shared" si="10"/>
        <v>68.2</v>
      </c>
      <c r="CW6" s="34" t="str">
        <f>IF(CW7="","",IF(CW7="-","【-】","【"&amp;SUBSTITUTE(TEXT(CW7,"#,##0.00"),"-","△")&amp;"】"))</f>
        <v>【68.03】</v>
      </c>
      <c r="CX6" s="35" t="str">
        <f>IF(CX7="",NA(),CX7)</f>
        <v>-</v>
      </c>
      <c r="CY6" s="35" t="str">
        <f t="shared" ref="CY6:DG6" si="11">IF(CY7="",NA(),CY7)</f>
        <v>-</v>
      </c>
      <c r="CZ6" s="35" t="str">
        <f t="shared" si="11"/>
        <v>-</v>
      </c>
      <c r="DA6" s="35" t="str">
        <f t="shared" si="11"/>
        <v>-</v>
      </c>
      <c r="DB6" s="35">
        <f t="shared" si="11"/>
        <v>91.66</v>
      </c>
      <c r="DC6" s="35" t="str">
        <f t="shared" si="11"/>
        <v>-</v>
      </c>
      <c r="DD6" s="35" t="str">
        <f t="shared" si="11"/>
        <v>-</v>
      </c>
      <c r="DE6" s="35" t="str">
        <f t="shared" si="11"/>
        <v>-</v>
      </c>
      <c r="DF6" s="35" t="str">
        <f t="shared" si="11"/>
        <v>-</v>
      </c>
      <c r="DG6" s="35">
        <f t="shared" si="11"/>
        <v>94.01</v>
      </c>
      <c r="DH6" s="34" t="str">
        <f>IF(DH7="","",IF(DH7="-","【-】","【"&amp;SUBSTITUTE(TEXT(DH7,"#,##0.00"),"-","△")&amp;"】"))</f>
        <v>【93.88】</v>
      </c>
      <c r="DI6" s="35" t="str">
        <f>IF(DI7="",NA(),DI7)</f>
        <v>-</v>
      </c>
      <c r="DJ6" s="35" t="str">
        <f t="shared" ref="DJ6:DR6" si="12">IF(DJ7="",NA(),DJ7)</f>
        <v>-</v>
      </c>
      <c r="DK6" s="35" t="str">
        <f t="shared" si="12"/>
        <v>-</v>
      </c>
      <c r="DL6" s="35" t="str">
        <f t="shared" si="12"/>
        <v>-</v>
      </c>
      <c r="DM6" s="35">
        <f t="shared" si="12"/>
        <v>5.95</v>
      </c>
      <c r="DN6" s="35" t="str">
        <f t="shared" si="12"/>
        <v>-</v>
      </c>
      <c r="DO6" s="35" t="str">
        <f t="shared" si="12"/>
        <v>-</v>
      </c>
      <c r="DP6" s="35" t="str">
        <f t="shared" si="12"/>
        <v>-</v>
      </c>
      <c r="DQ6" s="35" t="str">
        <f t="shared" si="12"/>
        <v>-</v>
      </c>
      <c r="DR6" s="35">
        <f t="shared" si="12"/>
        <v>31.96</v>
      </c>
      <c r="DS6" s="34" t="str">
        <f>IF(DS7="","",IF(DS7="-","【-】","【"&amp;SUBSTITUTE(TEXT(DS7,"#,##0.00"),"-","△")&amp;"】"))</f>
        <v>【31.52】</v>
      </c>
      <c r="DT6" s="35" t="str">
        <f>IF(DT7="",NA(),DT7)</f>
        <v>-</v>
      </c>
      <c r="DU6" s="35" t="str">
        <f t="shared" ref="DU6:EC6" si="13">IF(DU7="",NA(),DU7)</f>
        <v>-</v>
      </c>
      <c r="DV6" s="35" t="str">
        <f t="shared" si="13"/>
        <v>-</v>
      </c>
      <c r="DW6" s="35" t="str">
        <f t="shared" si="13"/>
        <v>-</v>
      </c>
      <c r="DX6" s="35" t="str">
        <f>IF(DX7="",NA(),DX7)</f>
        <v>-</v>
      </c>
      <c r="DY6" s="35" t="str">
        <f t="shared" si="13"/>
        <v>-</v>
      </c>
      <c r="DZ6" s="35" t="str">
        <f t="shared" si="13"/>
        <v>-</v>
      </c>
      <c r="EA6" s="35" t="str">
        <f t="shared" si="13"/>
        <v>-</v>
      </c>
      <c r="EB6" s="35" t="str">
        <f t="shared" si="13"/>
        <v>-</v>
      </c>
      <c r="EC6" s="35">
        <f t="shared" si="13"/>
        <v>0.93</v>
      </c>
      <c r="ED6" s="34" t="str">
        <f>IF(ED7="","",IF(ED7="-","【-】","【"&amp;SUBSTITUTE(TEXT(ED7,"#,##0.00"),"-","△")&amp;"】"))</f>
        <v>【0.91】</v>
      </c>
      <c r="EE6" s="35" t="str">
        <f>IF(EE7="",NA(),EE7)</f>
        <v>-</v>
      </c>
      <c r="EF6" s="35" t="str">
        <f t="shared" ref="EF6:EN6" si="14">IF(EF7="",NA(),EF7)</f>
        <v>-</v>
      </c>
      <c r="EG6" s="35" t="str">
        <f t="shared" si="14"/>
        <v>-</v>
      </c>
      <c r="EH6" s="35" t="str">
        <f t="shared" si="14"/>
        <v>-</v>
      </c>
      <c r="EI6" s="35">
        <f t="shared" si="14"/>
        <v>0.76</v>
      </c>
      <c r="EJ6" s="35" t="str">
        <f t="shared" si="14"/>
        <v>-</v>
      </c>
      <c r="EK6" s="35" t="str">
        <f t="shared" si="14"/>
        <v>-</v>
      </c>
      <c r="EL6" s="35" t="str">
        <f t="shared" si="14"/>
        <v>-</v>
      </c>
      <c r="EM6" s="35" t="str">
        <f t="shared" si="14"/>
        <v>-</v>
      </c>
      <c r="EN6" s="35">
        <f t="shared" si="14"/>
        <v>1.87</v>
      </c>
      <c r="EO6" s="34" t="str">
        <f>IF(EO7="","",IF(EO7="-","【-】","【"&amp;SUBSTITUTE(TEXT(EO7,"#,##0.00"),"-","△")&amp;"】"))</f>
        <v>【1.84】</v>
      </c>
    </row>
    <row r="7" spans="1:148" s="36" customFormat="1" x14ac:dyDescent="0.15">
      <c r="A7" s="28"/>
      <c r="B7" s="37">
        <v>2020</v>
      </c>
      <c r="C7" s="37">
        <v>320005</v>
      </c>
      <c r="D7" s="37">
        <v>46</v>
      </c>
      <c r="E7" s="37">
        <v>17</v>
      </c>
      <c r="F7" s="37">
        <v>3</v>
      </c>
      <c r="G7" s="37">
        <v>0</v>
      </c>
      <c r="H7" s="37" t="s">
        <v>96</v>
      </c>
      <c r="I7" s="37" t="s">
        <v>97</v>
      </c>
      <c r="J7" s="37" t="s">
        <v>98</v>
      </c>
      <c r="K7" s="37" t="s">
        <v>99</v>
      </c>
      <c r="L7" s="37" t="s">
        <v>100</v>
      </c>
      <c r="M7" s="37" t="s">
        <v>101</v>
      </c>
      <c r="N7" s="38" t="s">
        <v>102</v>
      </c>
      <c r="O7" s="38">
        <v>82.13</v>
      </c>
      <c r="P7" s="38">
        <v>64.45</v>
      </c>
      <c r="Q7" s="38">
        <v>100</v>
      </c>
      <c r="R7" s="38">
        <v>0</v>
      </c>
      <c r="S7" s="38">
        <v>672979</v>
      </c>
      <c r="T7" s="38">
        <v>6707.89</v>
      </c>
      <c r="U7" s="38">
        <v>100.33</v>
      </c>
      <c r="V7" s="38">
        <v>265586</v>
      </c>
      <c r="W7" s="38">
        <v>81.53</v>
      </c>
      <c r="X7" s="38">
        <v>3257.52</v>
      </c>
      <c r="Y7" s="38" t="s">
        <v>102</v>
      </c>
      <c r="Z7" s="38" t="s">
        <v>102</v>
      </c>
      <c r="AA7" s="38" t="s">
        <v>102</v>
      </c>
      <c r="AB7" s="38" t="s">
        <v>102</v>
      </c>
      <c r="AC7" s="38">
        <v>105.71</v>
      </c>
      <c r="AD7" s="38" t="s">
        <v>102</v>
      </c>
      <c r="AE7" s="38" t="s">
        <v>102</v>
      </c>
      <c r="AF7" s="38" t="s">
        <v>102</v>
      </c>
      <c r="AG7" s="38" t="s">
        <v>102</v>
      </c>
      <c r="AH7" s="38">
        <v>101.63</v>
      </c>
      <c r="AI7" s="38">
        <v>101.7</v>
      </c>
      <c r="AJ7" s="38" t="s">
        <v>102</v>
      </c>
      <c r="AK7" s="38" t="s">
        <v>102</v>
      </c>
      <c r="AL7" s="38" t="s">
        <v>102</v>
      </c>
      <c r="AM7" s="38" t="s">
        <v>102</v>
      </c>
      <c r="AN7" s="38">
        <v>0</v>
      </c>
      <c r="AO7" s="38" t="s">
        <v>102</v>
      </c>
      <c r="AP7" s="38" t="s">
        <v>102</v>
      </c>
      <c r="AQ7" s="38" t="s">
        <v>102</v>
      </c>
      <c r="AR7" s="38" t="s">
        <v>102</v>
      </c>
      <c r="AS7" s="38">
        <v>9.1</v>
      </c>
      <c r="AT7" s="38">
        <v>8.92</v>
      </c>
      <c r="AU7" s="38" t="s">
        <v>102</v>
      </c>
      <c r="AV7" s="38" t="s">
        <v>102</v>
      </c>
      <c r="AW7" s="38" t="s">
        <v>102</v>
      </c>
      <c r="AX7" s="38" t="s">
        <v>102</v>
      </c>
      <c r="AY7" s="38">
        <v>99.21</v>
      </c>
      <c r="AZ7" s="38" t="s">
        <v>102</v>
      </c>
      <c r="BA7" s="38" t="s">
        <v>102</v>
      </c>
      <c r="BB7" s="38" t="s">
        <v>102</v>
      </c>
      <c r="BC7" s="38" t="s">
        <v>102</v>
      </c>
      <c r="BD7" s="38">
        <v>101.14</v>
      </c>
      <c r="BE7" s="38">
        <v>100.43</v>
      </c>
      <c r="BF7" s="38" t="s">
        <v>102</v>
      </c>
      <c r="BG7" s="38" t="s">
        <v>102</v>
      </c>
      <c r="BH7" s="38" t="s">
        <v>102</v>
      </c>
      <c r="BI7" s="38" t="s">
        <v>102</v>
      </c>
      <c r="BJ7" s="38">
        <v>79.900000000000006</v>
      </c>
      <c r="BK7" s="38" t="s">
        <v>102</v>
      </c>
      <c r="BL7" s="38" t="s">
        <v>102</v>
      </c>
      <c r="BM7" s="38" t="s">
        <v>102</v>
      </c>
      <c r="BN7" s="38" t="s">
        <v>102</v>
      </c>
      <c r="BO7" s="38">
        <v>255.67</v>
      </c>
      <c r="BP7" s="38">
        <v>260.55</v>
      </c>
      <c r="BQ7" s="38" t="s">
        <v>102</v>
      </c>
      <c r="BR7" s="38" t="s">
        <v>102</v>
      </c>
      <c r="BS7" s="38" t="s">
        <v>102</v>
      </c>
      <c r="BT7" s="38" t="s">
        <v>102</v>
      </c>
      <c r="BU7" s="38">
        <v>0</v>
      </c>
      <c r="BV7" s="38" t="s">
        <v>102</v>
      </c>
      <c r="BW7" s="38" t="s">
        <v>102</v>
      </c>
      <c r="BX7" s="38" t="s">
        <v>102</v>
      </c>
      <c r="BY7" s="38" t="s">
        <v>102</v>
      </c>
      <c r="BZ7" s="38">
        <v>0</v>
      </c>
      <c r="CA7" s="38">
        <v>0</v>
      </c>
      <c r="CB7" s="38" t="s">
        <v>102</v>
      </c>
      <c r="CC7" s="38" t="s">
        <v>102</v>
      </c>
      <c r="CD7" s="38" t="s">
        <v>102</v>
      </c>
      <c r="CE7" s="38" t="s">
        <v>102</v>
      </c>
      <c r="CF7" s="38">
        <v>57.74</v>
      </c>
      <c r="CG7" s="38" t="s">
        <v>102</v>
      </c>
      <c r="CH7" s="38" t="s">
        <v>102</v>
      </c>
      <c r="CI7" s="38" t="s">
        <v>102</v>
      </c>
      <c r="CJ7" s="38" t="s">
        <v>102</v>
      </c>
      <c r="CK7" s="38">
        <v>50.67</v>
      </c>
      <c r="CL7" s="38">
        <v>51.03</v>
      </c>
      <c r="CM7" s="38" t="s">
        <v>102</v>
      </c>
      <c r="CN7" s="38" t="s">
        <v>102</v>
      </c>
      <c r="CO7" s="38" t="s">
        <v>102</v>
      </c>
      <c r="CP7" s="38" t="s">
        <v>102</v>
      </c>
      <c r="CQ7" s="38">
        <v>75.900000000000006</v>
      </c>
      <c r="CR7" s="38" t="s">
        <v>102</v>
      </c>
      <c r="CS7" s="38" t="s">
        <v>102</v>
      </c>
      <c r="CT7" s="38" t="s">
        <v>102</v>
      </c>
      <c r="CU7" s="38" t="s">
        <v>102</v>
      </c>
      <c r="CV7" s="38">
        <v>68.2</v>
      </c>
      <c r="CW7" s="38">
        <v>68.03</v>
      </c>
      <c r="CX7" s="38" t="s">
        <v>102</v>
      </c>
      <c r="CY7" s="38" t="s">
        <v>102</v>
      </c>
      <c r="CZ7" s="38" t="s">
        <v>102</v>
      </c>
      <c r="DA7" s="38" t="s">
        <v>102</v>
      </c>
      <c r="DB7" s="38">
        <v>91.66</v>
      </c>
      <c r="DC7" s="38" t="s">
        <v>102</v>
      </c>
      <c r="DD7" s="38" t="s">
        <v>102</v>
      </c>
      <c r="DE7" s="38" t="s">
        <v>102</v>
      </c>
      <c r="DF7" s="38" t="s">
        <v>102</v>
      </c>
      <c r="DG7" s="38">
        <v>94.01</v>
      </c>
      <c r="DH7" s="38">
        <v>93.88</v>
      </c>
      <c r="DI7" s="38" t="s">
        <v>102</v>
      </c>
      <c r="DJ7" s="38" t="s">
        <v>102</v>
      </c>
      <c r="DK7" s="38" t="s">
        <v>102</v>
      </c>
      <c r="DL7" s="38" t="s">
        <v>102</v>
      </c>
      <c r="DM7" s="38">
        <v>5.95</v>
      </c>
      <c r="DN7" s="38" t="s">
        <v>102</v>
      </c>
      <c r="DO7" s="38" t="s">
        <v>102</v>
      </c>
      <c r="DP7" s="38" t="s">
        <v>102</v>
      </c>
      <c r="DQ7" s="38" t="s">
        <v>102</v>
      </c>
      <c r="DR7" s="38">
        <v>31.96</v>
      </c>
      <c r="DS7" s="38">
        <v>31.52</v>
      </c>
      <c r="DT7" s="38" t="s">
        <v>102</v>
      </c>
      <c r="DU7" s="38" t="s">
        <v>102</v>
      </c>
      <c r="DV7" s="38" t="s">
        <v>102</v>
      </c>
      <c r="DW7" s="38" t="s">
        <v>102</v>
      </c>
      <c r="DX7" s="38" t="s">
        <v>102</v>
      </c>
      <c r="DY7" s="38" t="s">
        <v>102</v>
      </c>
      <c r="DZ7" s="38" t="s">
        <v>102</v>
      </c>
      <c r="EA7" s="38" t="s">
        <v>102</v>
      </c>
      <c r="EB7" s="38" t="s">
        <v>102</v>
      </c>
      <c r="EC7" s="38">
        <v>0.93</v>
      </c>
      <c r="ED7" s="38">
        <v>0.91</v>
      </c>
      <c r="EE7" s="38" t="s">
        <v>102</v>
      </c>
      <c r="EF7" s="38" t="s">
        <v>102</v>
      </c>
      <c r="EG7" s="38" t="s">
        <v>102</v>
      </c>
      <c r="EH7" s="38" t="s">
        <v>102</v>
      </c>
      <c r="EI7" s="38">
        <v>0.76</v>
      </c>
      <c r="EJ7" s="38" t="s">
        <v>102</v>
      </c>
      <c r="EK7" s="38" t="s">
        <v>102</v>
      </c>
      <c r="EL7" s="38" t="s">
        <v>102</v>
      </c>
      <c r="EM7" s="38" t="s">
        <v>102</v>
      </c>
      <c r="EN7" s="38">
        <v>1.87</v>
      </c>
      <c r="EO7" s="38">
        <v>1.84</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2022-01-25T04:32:51Z</cp:lastPrinted>
  <dcterms:created xsi:type="dcterms:W3CDTF">2021-12-03T07:20:58Z</dcterms:created>
  <dcterms:modified xsi:type="dcterms:W3CDTF">2022-01-25T04:32:53Z</dcterms:modified>
  <cp:category/>
</cp:coreProperties>
</file>