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10企業局\040水道課\02 水道経営グループ\C06 予算・決算\02　決算\経営比較分析表（決算統計ベース）\R3年度公表（R2決算）\03_常任\"/>
    </mc:Choice>
  </mc:AlternateContent>
  <workbookProtection workbookAlgorithmName="SHA-512" workbookHashValue="qv1jLI0jez8dMn7sP3AQhwz5lx1YbGnMpqe+E2dw590J4B0cZzdxckLwTrnLZeWg2U75zD7hE+cXg4rLYMSHtA==" workbookSaltValue="9H3+o8xvUrjKtdpP7/fR6w==" workbookSpinCount="100000" lockStructure="1"/>
  <bookViews>
    <workbookView xWindow="0" yWindow="0" windowWidth="28800" windowHeight="1272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F10" i="5"/>
  <c r="CL10" i="5"/>
  <c r="CJ10" i="5"/>
  <c r="BN10" i="5"/>
  <c r="AT10" i="5"/>
  <c r="AR10" i="5"/>
  <c r="X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NX81" i="4"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U11" i="5" s="1"/>
  <c r="CS6" i="5"/>
  <c r="CT11" i="5" s="1"/>
  <c r="CR6" i="5"/>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CZ55" i="4" s="1"/>
  <c r="BO6" i="5"/>
  <c r="BP11" i="5" s="1"/>
  <c r="BN6" i="5"/>
  <c r="BL55" i="4"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MN32" i="4" s="1"/>
  <c r="AS6" i="5"/>
  <c r="AT11" i="5" s="1"/>
  <c r="AR6" i="5"/>
  <c r="KZ32" i="4"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C90" i="4"/>
  <c r="RA81" i="4"/>
  <c r="PZ81" i="4"/>
  <c r="OY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AR55" i="4"/>
  <c r="RH54" i="4"/>
  <c r="QN54" i="4"/>
  <c r="PT54" i="4"/>
  <c r="OZ54" i="4"/>
  <c r="OF54" i="4"/>
  <c r="MN54" i="4"/>
  <c r="LT54" i="4"/>
  <c r="KZ54" i="4"/>
  <c r="KF54" i="4"/>
  <c r="JL54" i="4"/>
  <c r="HT54" i="4"/>
  <c r="GZ54" i="4"/>
  <c r="GF54" i="4"/>
  <c r="FL54" i="4"/>
  <c r="ER54" i="4"/>
  <c r="CZ54" i="4"/>
  <c r="CF54" i="4"/>
  <c r="BL54" i="4"/>
  <c r="AR54" i="4"/>
  <c r="X54" i="4"/>
  <c r="RH33" i="4"/>
  <c r="QN33" i="4"/>
  <c r="OZ33" i="4"/>
  <c r="OF33" i="4"/>
  <c r="MN33" i="4"/>
  <c r="LT33" i="4"/>
  <c r="KZ33" i="4"/>
  <c r="KF33" i="4"/>
  <c r="JL33" i="4"/>
  <c r="GZ33" i="4"/>
  <c r="GF33" i="4"/>
  <c r="FL33" i="4"/>
  <c r="CZ33" i="4"/>
  <c r="CF33" i="4"/>
  <c r="BL33" i="4"/>
  <c r="AR33" i="4"/>
  <c r="X33" i="4"/>
  <c r="RH32" i="4"/>
  <c r="PT32" i="4"/>
  <c r="OZ32" i="4"/>
  <c r="OF32" i="4"/>
  <c r="LT32" i="4"/>
  <c r="KF32" i="4"/>
  <c r="HT32" i="4"/>
  <c r="GZ32" i="4"/>
  <c r="GF32" i="4"/>
  <c r="ER32" i="4"/>
  <c r="CF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HT33" i="4" l="1"/>
  <c r="PT33" i="4"/>
  <c r="ER56" i="4"/>
  <c r="AF10" i="5"/>
  <c r="AJ10" i="5"/>
  <c r="BD10" i="5"/>
  <c r="BX10" i="5"/>
  <c r="CB10" i="5"/>
  <c r="CV10" i="5"/>
  <c r="DP10" i="5"/>
  <c r="DT10" i="5"/>
  <c r="ED10" i="5"/>
  <c r="W11" i="5"/>
  <c r="AG11" i="5"/>
  <c r="AQ11" i="5"/>
  <c r="AU11" i="5"/>
  <c r="BE11" i="5"/>
  <c r="BO11" i="5"/>
  <c r="BY11" i="5"/>
  <c r="CW11" i="5"/>
  <c r="EB12" i="5"/>
  <c r="ER33" i="4"/>
  <c r="HT56" i="4"/>
  <c r="W10" i="5"/>
  <c r="AG10" i="5"/>
  <c r="AQ10" i="5"/>
  <c r="AU10" i="5"/>
  <c r="BE10" i="5"/>
  <c r="BO10" i="5"/>
  <c r="BY10" i="5"/>
  <c r="CI10" i="5"/>
  <c r="CM10" i="5"/>
  <c r="CW10" i="5"/>
  <c r="DG10" i="5"/>
  <c r="DQ10" i="5"/>
  <c r="EA10" i="5"/>
  <c r="EE10" i="5"/>
  <c r="AH10" i="5"/>
  <c r="BB10" i="5"/>
  <c r="BF10" i="5"/>
  <c r="BP10" i="5"/>
  <c r="BZ10" i="5"/>
  <c r="CT10" i="5"/>
  <c r="CX10" i="5"/>
  <c r="DH10" i="5"/>
  <c r="DR10" i="5"/>
  <c r="U11" i="5"/>
  <c r="Y11" i="5"/>
  <c r="AS11" i="5"/>
  <c r="BM11" i="5"/>
  <c r="BQ11" i="5"/>
  <c r="CK11"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<sst xmlns="http://schemas.openxmlformats.org/spreadsheetml/2006/main" count="262" uniqueCount="109">
  <si>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</si>
  <si>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</si>
  <si>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</si>
  <si>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</si>
  <si>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</si>
  <si>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</si>
  <si>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</si>
  <si>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</si>
  <si>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</si>
  <si>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</si>
  <si>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</si>
  <si>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</si>
  <si>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</si>
  <si>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</si>
  <si>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</si>
  <si>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</si>
  <si>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</si>
  <si>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</si>
  <si>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</si>
  <si>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</si>
  <si>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</si>
  <si>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</si>
  <si>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</si>
  <si>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</si>
  <si>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</si>
  <si>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</si>
  <si>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</si>
  <si>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</si>
  <si>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</si>
  <si>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</si>
  <si>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</si>
  <si>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</si>
  <si>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</si>
  <si>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</si>
  <si>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</si>
  <si>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</si>
  <si>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</si>
  <si>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</si>
  <si>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</si>
  <si>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</si>
  <si>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</si>
  <si>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</si>
  <si>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</si>
  <si>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</si>
  <si>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</si>
  <si>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</si>
  <si>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</si>
  <si>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</si>
  <si>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</si>
  <si>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</si>
  <si>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</si>
  <si>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</si>
  <si>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</si>
  <si>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</si>
  <si>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</si>
  <si>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</si>
  <si>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</si>
  <si>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</si>
  <si>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</si>
  <si>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</si>
  <si>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</si>
  <si>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</si>
  <si>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</si>
  <si>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</si>
  <si>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</si>
  <si>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</si>
  <si>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</si>
  <si>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</si>
  <si>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</si>
  <si>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</si>
  <si>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</si>
  <si>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</si>
  <si>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</si>
  <si>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</si>
  <si>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</si>
  <si>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</si>
  <si>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</si>
  <si>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</si>
  <si>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</si>
  <si>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</si>
  <si>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</si>
  <si>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</si>
  <si>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</si>
  <si>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</si>
  <si>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</si>
  <si>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</si>
  <si>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</si>
  <si>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</si>
  <si>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</si>
  <si>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</si>
  <si>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340006</t>
  </si>
  <si>
    <t>46</t>
  </si>
  <si>
    <t>02</t>
  </si>
  <si>
    <t>0</t>
  </si>
  <si>
    <t>000</t>
  </si>
  <si>
    <t>広島県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</si>
  <si>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</si>
  <si>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</si>
  <si>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</si>
  <si>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</si>
  <si>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</si>
  <si>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</si>
  <si>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</si>
  <si>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</si>
  <si>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</si>
  <si>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</si>
  <si>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有形固定資産減価償却率は，平成29年度に大型工事が完成し施設の老朽化率が低下したことにより，平成30年度以降は平均値を下回っている。
【②管路経年化率，③管路更新率】
　管路経年化率は平均値を下回っているものの，昭和30年代後半から40年代に布設した管路が多く，優先度の高い管路から順次耐震管に取り替え，管路更新を進めている。
　なお，管路更新率に各年度で変動があるのは，複数年度にわたる工事を行っていることが要因であり，令和元年度及び令和２年度は，完成した工事がないため0%となっている。</t>
    <rPh sb="52" eb="54">
      <t>テイカ</t>
    </rPh>
    <rPh sb="62" eb="64">
      <t>ヘイセイ</t>
    </rPh>
    <rPh sb="66" eb="67">
      <t>ネン</t>
    </rPh>
    <rPh sb="67" eb="68">
      <t>ド</t>
    </rPh>
    <rPh sb="68" eb="70">
      <t>イコウ</t>
    </rPh>
    <rPh sb="71" eb="74">
      <t>ヘイキンチ</t>
    </rPh>
    <rPh sb="75" eb="77">
      <t>シタマワ</t>
    </rPh>
    <rPh sb="232" eb="233">
      <t>オヨ</t>
    </rPh>
    <rPh sb="234" eb="236">
      <t>レイワ</t>
    </rPh>
    <rPh sb="237" eb="239">
      <t>ネンド</t>
    </rPh>
    <rPh sb="241" eb="243">
      <t>カンセイ</t>
    </rPh>
    <rPh sb="245" eb="247">
      <t>コウジ</t>
    </rPh>
    <phoneticPr fontId="5"/>
  </si>
  <si>
    <t>【①経常収支比率，②累積欠損金比率】
　経常収支比率は，豪雨災害があった平成30年度を除き100%を上回っており，累積欠損金はない。
【③流動比率】
　流動比率は，全国平均を下回っているものの100%を上回っており，短期的な支払能力は確保している。
【④企業債残高対給水収益比率】
　企業債残高対給水収益比率は，給水区域が広範囲で多額の更新投資を要することから，類似団体平均値（以下「平均値」という。）を上回っている。
【⑤料金回収率，⑥給水原価】
　豪雨災害があった平成30年度を除き，他の事業（水道用水供給事業，市町水道事業）に係る維持管理費を除いた工業用水道事業のみの料金回収率は概ね100%を維持しており，令和２年度は111.78であった。
　なお，左表では，料金回収率は100%を下回り，給水原価は平均値を上回っているが，要因は，この分析表の算出方法では，給水原価に工業用水道事業が一括して実施している他の事業に係る維持管理費が全て含まれている一方，他事業から得た維持管理費分の収益が含まれておらず，費用が過大となっているためである。　
【⑦施設利用率，⑧契約率】
　施設利用率は平均値を上回っているが，令和２年度に受水団体の増量計画に対応して施設拡張を行い施設能力が高まったが，受水団体の増量が計画の途中であることから，施設能力の拡張に比して使用水量が増加していないため，令和２年度は前年度を下回っている。
　契約率は，事業開始時に見込んでいた用水型企業の立地が進まなかったこと，受水団体の減量により当初の計画水量まで水需要が伸びていないことから平均値を下回っている。また，平成30年７月豪雨に伴う受水団体の被災により契約水量が一時的に減少したため低下していたが，令和元年度以降は回復している。</t>
    <rPh sb="28" eb="30">
      <t>ゴウウ</t>
    </rPh>
    <rPh sb="30" eb="32">
      <t>サイガイ</t>
    </rPh>
    <rPh sb="36" eb="38">
      <t>ヘイセイ</t>
    </rPh>
    <rPh sb="40" eb="42">
      <t>ネンド</t>
    </rPh>
    <rPh sb="43" eb="44">
      <t>ノゾ</t>
    </rPh>
    <rPh sb="50" eb="52">
      <t>ウワマワ</t>
    </rPh>
    <rPh sb="82" eb="84">
      <t>ゼンコク</t>
    </rPh>
    <rPh sb="84" eb="86">
      <t>ヘイキン</t>
    </rPh>
    <rPh sb="87" eb="89">
      <t>シタマワ</t>
    </rPh>
    <rPh sb="244" eb="245">
      <t>ホカ</t>
    </rPh>
    <rPh sb="249" eb="251">
      <t>スイドウ</t>
    </rPh>
    <rPh sb="251" eb="253">
      <t>ヨウスイ</t>
    </rPh>
    <rPh sb="253" eb="255">
      <t>キョウキュウ</t>
    </rPh>
    <rPh sb="255" eb="257">
      <t>ジギョウ</t>
    </rPh>
    <rPh sb="258" eb="259">
      <t>シ</t>
    </rPh>
    <rPh sb="259" eb="260">
      <t>マチ</t>
    </rPh>
    <rPh sb="260" eb="262">
      <t>スイドウ</t>
    </rPh>
    <rPh sb="262" eb="264">
      <t>ジギョウ</t>
    </rPh>
    <rPh sb="266" eb="267">
      <t>カカ</t>
    </rPh>
    <rPh sb="329" eb="330">
      <t>ヒダリ</t>
    </rPh>
    <rPh sb="330" eb="331">
      <t>ヒョウ</t>
    </rPh>
    <rPh sb="349" eb="351">
      <t>キュウスイ</t>
    </rPh>
    <rPh sb="351" eb="353">
      <t>ゲンカ</t>
    </rPh>
    <rPh sb="354" eb="357">
      <t>ヘイキンチ</t>
    </rPh>
    <rPh sb="358" eb="360">
      <t>ウワマワ</t>
    </rPh>
    <rPh sb="366" eb="368">
      <t>ヨウイン</t>
    </rPh>
    <rPh sb="372" eb="374">
      <t>ブンセキ</t>
    </rPh>
    <rPh sb="374" eb="375">
      <t>ヒョウ</t>
    </rPh>
    <rPh sb="376" eb="378">
      <t>サンシュツ</t>
    </rPh>
    <rPh sb="378" eb="380">
      <t>ホウホウ</t>
    </rPh>
    <rPh sb="396" eb="398">
      <t>イッカツ</t>
    </rPh>
    <rPh sb="400" eb="402">
      <t>ジッシ</t>
    </rPh>
    <rPh sb="411" eb="412">
      <t>カカ</t>
    </rPh>
    <rPh sb="413" eb="415">
      <t>イジ</t>
    </rPh>
    <rPh sb="415" eb="417">
      <t>カンリ</t>
    </rPh>
    <rPh sb="417" eb="418">
      <t>ヒ</t>
    </rPh>
    <rPh sb="419" eb="420">
      <t>スベ</t>
    </rPh>
    <rPh sb="427" eb="429">
      <t>イッポウ</t>
    </rPh>
    <rPh sb="430" eb="431">
      <t>ホカ</t>
    </rPh>
    <rPh sb="431" eb="433">
      <t>ジギョウ</t>
    </rPh>
    <rPh sb="435" eb="436">
      <t>エ</t>
    </rPh>
    <rPh sb="437" eb="439">
      <t>イジ</t>
    </rPh>
    <rPh sb="439" eb="441">
      <t>カンリ</t>
    </rPh>
    <rPh sb="441" eb="442">
      <t>ヒ</t>
    </rPh>
    <rPh sb="442" eb="443">
      <t>ブン</t>
    </rPh>
    <rPh sb="444" eb="446">
      <t>シュウエキ</t>
    </rPh>
    <rPh sb="447" eb="448">
      <t>フク</t>
    </rPh>
    <rPh sb="455" eb="457">
      <t>ヒヨウ</t>
    </rPh>
    <rPh sb="458" eb="460">
      <t>カダイ</t>
    </rPh>
    <rPh sb="495" eb="498">
      <t>ヘイキンチ</t>
    </rPh>
    <rPh sb="499" eb="501">
      <t>ウワマワ</t>
    </rPh>
    <rPh sb="507" eb="509">
      <t>レイワ</t>
    </rPh>
    <rPh sb="510" eb="512">
      <t>ネンド</t>
    </rPh>
    <rPh sb="513" eb="515">
      <t>ジュスイ</t>
    </rPh>
    <rPh sb="515" eb="517">
      <t>ダンタイ</t>
    </rPh>
    <rPh sb="518" eb="520">
      <t>ゾウリョウ</t>
    </rPh>
    <rPh sb="520" eb="522">
      <t>ケイカク</t>
    </rPh>
    <rPh sb="523" eb="525">
      <t>タイオウ</t>
    </rPh>
    <rPh sb="529" eb="531">
      <t>カクチョウ</t>
    </rPh>
    <rPh sb="532" eb="533">
      <t>オコナ</t>
    </rPh>
    <rPh sb="534" eb="536">
      <t>シセツ</t>
    </rPh>
    <rPh sb="536" eb="538">
      <t>ノウリョク</t>
    </rPh>
    <rPh sb="539" eb="540">
      <t>タカ</t>
    </rPh>
    <rPh sb="545" eb="547">
      <t>ジュスイ</t>
    </rPh>
    <rPh sb="547" eb="549">
      <t>ダンタイ</t>
    </rPh>
    <rPh sb="550" eb="552">
      <t>ゾウリョウ</t>
    </rPh>
    <rPh sb="556" eb="558">
      <t>トチュウ</t>
    </rPh>
    <rPh sb="566" eb="568">
      <t>シセツ</t>
    </rPh>
    <rPh sb="568" eb="570">
      <t>ノウリョク</t>
    </rPh>
    <rPh sb="571" eb="573">
      <t>カクチョウ</t>
    </rPh>
    <rPh sb="574" eb="575">
      <t>ヒ</t>
    </rPh>
    <rPh sb="577" eb="579">
      <t>シヨウ</t>
    </rPh>
    <rPh sb="579" eb="581">
      <t>スイリョウ</t>
    </rPh>
    <rPh sb="582" eb="584">
      <t>ゾウカ</t>
    </rPh>
    <rPh sb="592" eb="594">
      <t>レイワ</t>
    </rPh>
    <rPh sb="595" eb="597">
      <t>ネンド</t>
    </rPh>
    <rPh sb="631" eb="633">
      <t>キギョウ</t>
    </rPh>
    <rPh sb="634" eb="636">
      <t>リッチ</t>
    </rPh>
    <rPh sb="637" eb="638">
      <t>スス</t>
    </rPh>
    <rPh sb="646" eb="648">
      <t>ジュスイ</t>
    </rPh>
    <rPh sb="648" eb="650">
      <t>ダンタイ</t>
    </rPh>
    <rPh sb="651" eb="653">
      <t>ゲンリョウ</t>
    </rPh>
    <rPh sb="656" eb="658">
      <t>トウショ</t>
    </rPh>
    <rPh sb="659" eb="661">
      <t>ケイカク</t>
    </rPh>
    <rPh sb="661" eb="663">
      <t>スイリョウ</t>
    </rPh>
    <rPh sb="665" eb="666">
      <t>ミズ</t>
    </rPh>
    <rPh sb="666" eb="668">
      <t>ジュヨウ</t>
    </rPh>
    <rPh sb="669" eb="670">
      <t>ノ</t>
    </rPh>
    <rPh sb="679" eb="682">
      <t>ヘイキンチ</t>
    </rPh>
    <rPh sb="683" eb="685">
      <t>シタマワ</t>
    </rPh>
    <rPh sb="693" eb="695">
      <t>ヘイセイ</t>
    </rPh>
    <rPh sb="703" eb="704">
      <t>トモナ</t>
    </rPh>
    <rPh sb="705" eb="707">
      <t>ジュスイ</t>
    </rPh>
    <rPh sb="707" eb="709">
      <t>ダンタイ</t>
    </rPh>
    <rPh sb="710" eb="712">
      <t>ヒサイ</t>
    </rPh>
    <rPh sb="715" eb="717">
      <t>ケイヤク</t>
    </rPh>
    <rPh sb="717" eb="719">
      <t>スイリョウ</t>
    </rPh>
    <rPh sb="724" eb="726">
      <t>ゲンショウ</t>
    </rPh>
    <rPh sb="730" eb="732">
      <t>テイカ</t>
    </rPh>
    <rPh sb="738" eb="740">
      <t>レイワ</t>
    </rPh>
    <rPh sb="740" eb="742">
      <t>ガンネン</t>
    </rPh>
    <rPh sb="742" eb="743">
      <t>ド</t>
    </rPh>
    <rPh sb="743" eb="745">
      <t>イコウ</t>
    </rPh>
    <phoneticPr fontId="5"/>
  </si>
  <si>
    <t xml:space="preserve">　経営の健全性・効率性については，経常収支比率は100%を上回っているが，企業債残高対給水収益比率及び契約率はいずれも類似団体平均値に達していない。
　今後は，大口受水団体の受水量減量に伴う給水収益の大幅な減少や施設の老朽化による更新費用の増加に伴い，厳しい経営状況となることが見込まれる。
　このため，健全な経営を維持する観点から，更新投資の平準化や施設の最適化を進め，経営の効率化を図る必要がある。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</si>
</sst>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23" fillId="0" borderId="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61.49</c:v>
                </c:pt>
                <c:pt idx="1">
                  <c:v>60.98</c:v>
                </c:pt>
                <c:pt idx="2">
                  <c:v>57.22</c:v>
                </c:pt>
                <c:pt idx="3">
                  <c:v>58.96</c:v>
                </c:pt>
                <c:pt idx="4">
                  <c:v>58.88</c:v>
                </c:pt>
              </c:numCache>
            </c:numRef>
          </c:val>
          <c:extLst xmlns:c16r2="http://schemas.microsoft.com/office/drawing/2015/06/chart">
            <c:ext xmlns:c16="http://schemas.microsoft.com/office/drawing/2014/chart" uri="{C3380CC4-5D6E-409C-BE32-E72D297353CC}">
              <c16:uniqueId val="{00000000-27BA-4ECD-B426-0694696E386E}"/>
            </c:ext>
          </c:extLst>
        </c:ser>
        <c:dLbls>
          <c:showLegendKey val="0"/>
          <c:showVal val="0"/>
          <c:showCatName val="0"/>
          <c:showSerName val="0"/>
          <c:showPercent val="0"/>
          <c:showBubbleSize val="0"/>
        </c:dLbls>
        <c:gapWidth val="150"/>
        <c:axId val="194718544"/>
        <c:axId val="19472011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xmlns:c16r2="http://schemas.microsoft.com/office/drawing/2015/06/chart">
            <c:ext xmlns:c16="http://schemas.microsoft.com/office/drawing/2014/chart" uri="{C3380CC4-5D6E-409C-BE32-E72D297353CC}">
              <c16:uniqueId val="{00000001-27BA-4ECD-B426-0694696E386E}"/>
            </c:ext>
          </c:extLst>
        </c:ser>
        <c:dLbls>
          <c:showLegendKey val="0"/>
          <c:showVal val="0"/>
          <c:showCatName val="0"/>
          <c:showSerName val="0"/>
          <c:showPercent val="0"/>
          <c:showBubbleSize val="0"/>
        </c:dLbls>
        <c:marker val="1"/>
        <c:smooth val="0"/>
        <c:axId val="194718544"/>
        <c:axId val="194720112"/>
      </c:lineChart>
      <c:catAx>
        <c:axId val="194718544"/>
        <c:scaling>
          <c:orientation val="minMax"/>
        </c:scaling>
        <c:delete val="1"/>
        <c:axPos val="b"/>
        <c:numFmt formatCode="General" sourceLinked="1"/>
        <c:majorTickMark val="none"/>
        <c:minorTickMark val="none"/>
        <c:tickLblPos val="none"/>
        <c:crossAx val="194720112"/>
        <c:crosses val="autoZero"/>
        <c:auto val="1"/>
        <c:lblAlgn val="ctr"/>
        <c:lblOffset val="100"/>
        <c:noMultiLvlLbl val="1"/>
      </c:catAx>
      <c:valAx>
        <c:axId val="1947201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4718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EB-4229-BCF5-AA177654163C}"/>
            </c:ext>
          </c:extLst>
        </c:ser>
        <c:dLbls>
          <c:showLegendKey val="0"/>
          <c:showVal val="0"/>
          <c:showCatName val="0"/>
          <c:showSerName val="0"/>
          <c:showPercent val="0"/>
          <c:showBubbleSize val="0"/>
        </c:dLbls>
        <c:gapWidth val="150"/>
        <c:axId val="484819736"/>
        <c:axId val="48536884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xmlns:c16r2="http://schemas.microsoft.com/office/drawing/2015/06/chart">
            <c:ext xmlns:c16="http://schemas.microsoft.com/office/drawing/2014/chart" uri="{C3380CC4-5D6E-409C-BE32-E72D297353CC}">
              <c16:uniqueId val="{00000001-51EB-4229-BCF5-AA177654163C}"/>
            </c:ext>
          </c:extLst>
        </c:ser>
        <c:dLbls>
          <c:showLegendKey val="0"/>
          <c:showVal val="0"/>
          <c:showCatName val="0"/>
          <c:showSerName val="0"/>
          <c:showPercent val="0"/>
          <c:showBubbleSize val="0"/>
        </c:dLbls>
        <c:marker val="1"/>
        <c:smooth val="0"/>
        <c:axId val="484819736"/>
        <c:axId val="485368848"/>
      </c:lineChart>
      <c:catAx>
        <c:axId val="484819736"/>
        <c:scaling>
          <c:orientation val="minMax"/>
        </c:scaling>
        <c:delete val="1"/>
        <c:axPos val="b"/>
        <c:numFmt formatCode="General" sourceLinked="1"/>
        <c:majorTickMark val="none"/>
        <c:minorTickMark val="none"/>
        <c:tickLblPos val="none"/>
        <c:crossAx val="485368848"/>
        <c:crosses val="autoZero"/>
        <c:auto val="1"/>
        <c:lblAlgn val="ctr"/>
        <c:lblOffset val="100"/>
        <c:noMultiLvlLbl val="1"/>
      </c:catAx>
      <c:valAx>
        <c:axId val="485368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819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112.58</c:v>
                </c:pt>
                <c:pt idx="1">
                  <c:v>110.92</c:v>
                </c:pt>
                <c:pt idx="2">
                  <c:v>92.37</c:v>
                </c:pt>
                <c:pt idx="3">
                  <c:v>102.28</c:v>
                </c:pt>
                <c:pt idx="4">
                  <c:v>112.09</c:v>
                </c:pt>
              </c:numCache>
            </c:numRef>
          </c:val>
          <c:extLst xmlns:c16r2="http://schemas.microsoft.com/office/drawing/2015/06/chart">
            <c:ext xmlns:c16="http://schemas.microsoft.com/office/drawing/2014/chart" uri="{C3380CC4-5D6E-409C-BE32-E72D297353CC}">
              <c16:uniqueId val="{00000000-5C51-4755-A888-EEA0F5B55853}"/>
            </c:ext>
          </c:extLst>
        </c:ser>
        <c:dLbls>
          <c:showLegendKey val="0"/>
          <c:showVal val="0"/>
          <c:showCatName val="0"/>
          <c:showSerName val="0"/>
          <c:showPercent val="0"/>
          <c:showBubbleSize val="0"/>
        </c:dLbls>
        <c:gapWidth val="150"/>
        <c:axId val="485365320"/>
        <c:axId val="48536649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xmlns:c16r2="http://schemas.microsoft.com/office/drawing/2015/06/chart">
            <c:ext xmlns:c16="http://schemas.microsoft.com/office/drawing/2014/chart" uri="{C3380CC4-5D6E-409C-BE32-E72D297353CC}">
              <c16:uniqueId val="{00000001-5C51-4755-A888-EEA0F5B55853}"/>
            </c:ext>
          </c:extLst>
        </c:ser>
        <c:dLbls>
          <c:showLegendKey val="0"/>
          <c:showVal val="0"/>
          <c:showCatName val="0"/>
          <c:showSerName val="0"/>
          <c:showPercent val="0"/>
          <c:showBubbleSize val="0"/>
        </c:dLbls>
        <c:marker val="1"/>
        <c:smooth val="0"/>
        <c:axId val="485365320"/>
        <c:axId val="485366496"/>
      </c:lineChart>
      <c:catAx>
        <c:axId val="485365320"/>
        <c:scaling>
          <c:orientation val="minMax"/>
        </c:scaling>
        <c:delete val="1"/>
        <c:axPos val="b"/>
        <c:numFmt formatCode="General" sourceLinked="1"/>
        <c:majorTickMark val="none"/>
        <c:minorTickMark val="none"/>
        <c:tickLblPos val="none"/>
        <c:crossAx val="485366496"/>
        <c:crosses val="autoZero"/>
        <c:auto val="1"/>
        <c:lblAlgn val="ctr"/>
        <c:lblOffset val="100"/>
        <c:noMultiLvlLbl val="1"/>
      </c:catAx>
      <c:valAx>
        <c:axId val="485366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53653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36.76</c:v>
                </c:pt>
                <c:pt idx="1">
                  <c:v>36.81</c:v>
                </c:pt>
                <c:pt idx="2">
                  <c:v>37.590000000000003</c:v>
                </c:pt>
                <c:pt idx="3">
                  <c:v>39.299999999999997</c:v>
                </c:pt>
                <c:pt idx="4">
                  <c:v>43.86</c:v>
                </c:pt>
              </c:numCache>
            </c:numRef>
          </c:val>
          <c:extLst xmlns:c16r2="http://schemas.microsoft.com/office/drawing/2015/06/chart">
            <c:ext xmlns:c16="http://schemas.microsoft.com/office/drawing/2014/chart" uri="{C3380CC4-5D6E-409C-BE32-E72D297353CC}">
              <c16:uniqueId val="{00000000-208F-4D64-90AB-20036C34674A}"/>
            </c:ext>
          </c:extLst>
        </c:ser>
        <c:dLbls>
          <c:showLegendKey val="0"/>
          <c:showVal val="0"/>
          <c:showCatName val="0"/>
          <c:showSerName val="0"/>
          <c:showPercent val="0"/>
          <c:showBubbleSize val="0"/>
        </c:dLbls>
        <c:gapWidth val="150"/>
        <c:axId val="194717368"/>
        <c:axId val="19471776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xmlns:c16r2="http://schemas.microsoft.com/office/drawing/2015/06/chart">
            <c:ext xmlns:c16="http://schemas.microsoft.com/office/drawing/2014/chart" uri="{C3380CC4-5D6E-409C-BE32-E72D297353CC}">
              <c16:uniqueId val="{00000001-208F-4D64-90AB-20036C34674A}"/>
            </c:ext>
          </c:extLst>
        </c:ser>
        <c:dLbls>
          <c:showLegendKey val="0"/>
          <c:showVal val="0"/>
          <c:showCatName val="0"/>
          <c:showSerName val="0"/>
          <c:showPercent val="0"/>
          <c:showBubbleSize val="0"/>
        </c:dLbls>
        <c:marker val="1"/>
        <c:smooth val="0"/>
        <c:axId val="194717368"/>
        <c:axId val="194717760"/>
      </c:lineChart>
      <c:catAx>
        <c:axId val="194717368"/>
        <c:scaling>
          <c:orientation val="minMax"/>
        </c:scaling>
        <c:delete val="1"/>
        <c:axPos val="b"/>
        <c:numFmt formatCode="General" sourceLinked="1"/>
        <c:majorTickMark val="none"/>
        <c:minorTickMark val="none"/>
        <c:tickLblPos val="none"/>
        <c:crossAx val="194717760"/>
        <c:crosses val="autoZero"/>
        <c:auto val="1"/>
        <c:lblAlgn val="ctr"/>
        <c:lblOffset val="100"/>
        <c:noMultiLvlLbl val="1"/>
      </c:catAx>
      <c:valAx>
        <c:axId val="194717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47173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1.39</c:v>
                </c:pt>
                <c:pt idx="1">
                  <c:v>1.76</c:v>
                </c:pt>
                <c:pt idx="2">
                  <c:v>0.35</c:v>
                </c:pt>
                <c:pt idx="3">
                  <c:v>0</c:v>
                </c:pt>
                <c:pt idx="4">
                  <c:v>0</c:v>
                </c:pt>
              </c:numCache>
            </c:numRef>
          </c:val>
          <c:extLst xmlns:c16r2="http://schemas.microsoft.com/office/drawing/2015/06/chart">
            <c:ext xmlns:c16="http://schemas.microsoft.com/office/drawing/2014/chart" uri="{C3380CC4-5D6E-409C-BE32-E72D297353CC}">
              <c16:uniqueId val="{00000000-FD32-4007-B380-527D9C7D215A}"/>
            </c:ext>
          </c:extLst>
        </c:ser>
        <c:dLbls>
          <c:showLegendKey val="0"/>
          <c:showVal val="0"/>
          <c:showCatName val="0"/>
          <c:showSerName val="0"/>
          <c:showPercent val="0"/>
          <c:showBubbleSize val="0"/>
        </c:dLbls>
        <c:gapWidth val="150"/>
        <c:axId val="194718152"/>
        <c:axId val="19472089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xmlns:c16r2="http://schemas.microsoft.com/office/drawing/2015/06/chart">
            <c:ext xmlns:c16="http://schemas.microsoft.com/office/drawing/2014/chart" uri="{C3380CC4-5D6E-409C-BE32-E72D297353CC}">
              <c16:uniqueId val="{00000001-FD32-4007-B380-527D9C7D215A}"/>
            </c:ext>
          </c:extLst>
        </c:ser>
        <c:dLbls>
          <c:showLegendKey val="0"/>
          <c:showVal val="0"/>
          <c:showCatName val="0"/>
          <c:showSerName val="0"/>
          <c:showPercent val="0"/>
          <c:showBubbleSize val="0"/>
        </c:dLbls>
        <c:marker val="1"/>
        <c:smooth val="0"/>
        <c:axId val="194718152"/>
        <c:axId val="194720896"/>
      </c:lineChart>
      <c:catAx>
        <c:axId val="194718152"/>
        <c:scaling>
          <c:orientation val="minMax"/>
        </c:scaling>
        <c:delete val="1"/>
        <c:axPos val="b"/>
        <c:numFmt formatCode="General" sourceLinked="1"/>
        <c:majorTickMark val="none"/>
        <c:minorTickMark val="none"/>
        <c:tickLblPos val="none"/>
        <c:crossAx val="194720896"/>
        <c:crosses val="autoZero"/>
        <c:auto val="1"/>
        <c:lblAlgn val="ctr"/>
        <c:lblOffset val="100"/>
        <c:noMultiLvlLbl val="1"/>
      </c:catAx>
      <c:valAx>
        <c:axId val="1947208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47181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323.29000000000002</c:v>
                </c:pt>
                <c:pt idx="1">
                  <c:v>449</c:v>
                </c:pt>
                <c:pt idx="2">
                  <c:v>264.06</c:v>
                </c:pt>
                <c:pt idx="3">
                  <c:v>266.07</c:v>
                </c:pt>
                <c:pt idx="4">
                  <c:v>267.33999999999997</c:v>
                </c:pt>
              </c:numCache>
            </c:numRef>
          </c:val>
          <c:extLst xmlns:c16r2="http://schemas.microsoft.com/office/drawing/2015/06/chart">
            <c:ext xmlns:c16="http://schemas.microsoft.com/office/drawing/2014/chart" uri="{C3380CC4-5D6E-409C-BE32-E72D297353CC}">
              <c16:uniqueId val="{00000000-BBB1-4802-8856-7848F2DB2C0D}"/>
            </c:ext>
          </c:extLst>
        </c:ser>
        <c:dLbls>
          <c:showLegendKey val="0"/>
          <c:showVal val="0"/>
          <c:showCatName val="0"/>
          <c:showSerName val="0"/>
          <c:showPercent val="0"/>
          <c:showBubbleSize val="0"/>
        </c:dLbls>
        <c:gapWidth val="150"/>
        <c:axId val="484822480"/>
        <c:axId val="48482052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xmlns:c16r2="http://schemas.microsoft.com/office/drawing/2015/06/chart">
            <c:ext xmlns:c16="http://schemas.microsoft.com/office/drawing/2014/chart" uri="{C3380CC4-5D6E-409C-BE32-E72D297353CC}">
              <c16:uniqueId val="{00000001-BBB1-4802-8856-7848F2DB2C0D}"/>
            </c:ext>
          </c:extLst>
        </c:ser>
        <c:dLbls>
          <c:showLegendKey val="0"/>
          <c:showVal val="0"/>
          <c:showCatName val="0"/>
          <c:showSerName val="0"/>
          <c:showPercent val="0"/>
          <c:showBubbleSize val="0"/>
        </c:dLbls>
        <c:marker val="1"/>
        <c:smooth val="0"/>
        <c:axId val="484822480"/>
        <c:axId val="484820520"/>
      </c:lineChart>
      <c:catAx>
        <c:axId val="484822480"/>
        <c:scaling>
          <c:orientation val="minMax"/>
        </c:scaling>
        <c:delete val="1"/>
        <c:axPos val="b"/>
        <c:numFmt formatCode="General" sourceLinked="1"/>
        <c:majorTickMark val="none"/>
        <c:minorTickMark val="none"/>
        <c:tickLblPos val="none"/>
        <c:crossAx val="484820520"/>
        <c:crosses val="autoZero"/>
        <c:auto val="1"/>
        <c:lblAlgn val="ctr"/>
        <c:lblOffset val="100"/>
        <c:noMultiLvlLbl val="1"/>
      </c:catAx>
      <c:valAx>
        <c:axId val="484820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8224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482.45</c:v>
                </c:pt>
                <c:pt idx="1">
                  <c:v>496.72</c:v>
                </c:pt>
                <c:pt idx="2">
                  <c:v>502.65</c:v>
                </c:pt>
                <c:pt idx="3">
                  <c:v>473.12</c:v>
                </c:pt>
                <c:pt idx="4">
                  <c:v>466.35</c:v>
                </c:pt>
              </c:numCache>
            </c:numRef>
          </c:val>
          <c:extLst xmlns:c16r2="http://schemas.microsoft.com/office/drawing/2015/06/chart">
            <c:ext xmlns:c16="http://schemas.microsoft.com/office/drawing/2014/chart" uri="{C3380CC4-5D6E-409C-BE32-E72D297353CC}">
              <c16:uniqueId val="{00000000-1024-4118-9C40-F74398D8164D}"/>
            </c:ext>
          </c:extLst>
        </c:ser>
        <c:dLbls>
          <c:showLegendKey val="0"/>
          <c:showVal val="0"/>
          <c:showCatName val="0"/>
          <c:showSerName val="0"/>
          <c:showPercent val="0"/>
          <c:showBubbleSize val="0"/>
        </c:dLbls>
        <c:gapWidth val="150"/>
        <c:axId val="484820912"/>
        <c:axId val="48482365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xmlns:c16r2="http://schemas.microsoft.com/office/drawing/2015/06/chart">
            <c:ext xmlns:c16="http://schemas.microsoft.com/office/drawing/2014/chart" uri="{C3380CC4-5D6E-409C-BE32-E72D297353CC}">
              <c16:uniqueId val="{00000001-1024-4118-9C40-F74398D8164D}"/>
            </c:ext>
          </c:extLst>
        </c:ser>
        <c:dLbls>
          <c:showLegendKey val="0"/>
          <c:showVal val="0"/>
          <c:showCatName val="0"/>
          <c:showSerName val="0"/>
          <c:showPercent val="0"/>
          <c:showBubbleSize val="0"/>
        </c:dLbls>
        <c:marker val="1"/>
        <c:smooth val="0"/>
        <c:axId val="484820912"/>
        <c:axId val="484823656"/>
      </c:lineChart>
      <c:catAx>
        <c:axId val="484820912"/>
        <c:scaling>
          <c:orientation val="minMax"/>
        </c:scaling>
        <c:delete val="1"/>
        <c:axPos val="b"/>
        <c:numFmt formatCode="General" sourceLinked="1"/>
        <c:majorTickMark val="none"/>
        <c:minorTickMark val="none"/>
        <c:tickLblPos val="none"/>
        <c:crossAx val="484823656"/>
        <c:crosses val="autoZero"/>
        <c:auto val="1"/>
        <c:lblAlgn val="ctr"/>
        <c:lblOffset val="100"/>
        <c:noMultiLvlLbl val="1"/>
      </c:catAx>
      <c:valAx>
        <c:axId val="484823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8209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86.04</c:v>
                </c:pt>
                <c:pt idx="1">
                  <c:v>87.04</c:v>
                </c:pt>
                <c:pt idx="2">
                  <c:v>62.16</c:v>
                </c:pt>
                <c:pt idx="3">
                  <c:v>77.13</c:v>
                </c:pt>
                <c:pt idx="4">
                  <c:v>85.02</c:v>
                </c:pt>
              </c:numCache>
            </c:numRef>
          </c:val>
          <c:extLst xmlns:c16r2="http://schemas.microsoft.com/office/drawing/2015/06/chart">
            <c:ext xmlns:c16="http://schemas.microsoft.com/office/drawing/2014/chart" uri="{C3380CC4-5D6E-409C-BE32-E72D297353CC}">
              <c16:uniqueId val="{00000000-A46A-47C3-ABF6-B944E013FB51}"/>
            </c:ext>
          </c:extLst>
        </c:ser>
        <c:dLbls>
          <c:showLegendKey val="0"/>
          <c:showVal val="0"/>
          <c:showCatName val="0"/>
          <c:showSerName val="0"/>
          <c:showPercent val="0"/>
          <c:showBubbleSize val="0"/>
        </c:dLbls>
        <c:gapWidth val="150"/>
        <c:axId val="484819344"/>
        <c:axId val="48482287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xmlns:c16r2="http://schemas.microsoft.com/office/drawing/2015/06/chart">
            <c:ext xmlns:c16="http://schemas.microsoft.com/office/drawing/2014/chart" uri="{C3380CC4-5D6E-409C-BE32-E72D297353CC}">
              <c16:uniqueId val="{00000001-A46A-47C3-ABF6-B944E013FB51}"/>
            </c:ext>
          </c:extLst>
        </c:ser>
        <c:dLbls>
          <c:showLegendKey val="0"/>
          <c:showVal val="0"/>
          <c:showCatName val="0"/>
          <c:showSerName val="0"/>
          <c:showPercent val="0"/>
          <c:showBubbleSize val="0"/>
        </c:dLbls>
        <c:marker val="1"/>
        <c:smooth val="0"/>
        <c:axId val="484819344"/>
        <c:axId val="484822872"/>
      </c:lineChart>
      <c:catAx>
        <c:axId val="484819344"/>
        <c:scaling>
          <c:orientation val="minMax"/>
        </c:scaling>
        <c:delete val="1"/>
        <c:axPos val="b"/>
        <c:numFmt formatCode="General" sourceLinked="1"/>
        <c:majorTickMark val="none"/>
        <c:minorTickMark val="none"/>
        <c:tickLblPos val="none"/>
        <c:crossAx val="484822872"/>
        <c:crosses val="autoZero"/>
        <c:auto val="1"/>
        <c:lblAlgn val="ctr"/>
        <c:lblOffset val="100"/>
        <c:noMultiLvlLbl val="1"/>
      </c:catAx>
      <c:valAx>
        <c:axId val="4848228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8193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23.18</c:v>
                </c:pt>
                <c:pt idx="1">
                  <c:v>22.69</c:v>
                </c:pt>
                <c:pt idx="2">
                  <c:v>32.049999999999997</c:v>
                </c:pt>
                <c:pt idx="3">
                  <c:v>26.5</c:v>
                </c:pt>
                <c:pt idx="4">
                  <c:v>24.36</c:v>
                </c:pt>
              </c:numCache>
            </c:numRef>
          </c:val>
          <c:extLst xmlns:c16r2="http://schemas.microsoft.com/office/drawing/2015/06/chart">
            <c:ext xmlns:c16="http://schemas.microsoft.com/office/drawing/2014/chart" uri="{C3380CC4-5D6E-409C-BE32-E72D297353CC}">
              <c16:uniqueId val="{00000000-6E66-4478-835F-5700CF348733}"/>
            </c:ext>
          </c:extLst>
        </c:ser>
        <c:dLbls>
          <c:showLegendKey val="0"/>
          <c:showVal val="0"/>
          <c:showCatName val="0"/>
          <c:showSerName val="0"/>
          <c:showPercent val="0"/>
          <c:showBubbleSize val="0"/>
        </c:dLbls>
        <c:gapWidth val="150"/>
        <c:axId val="484820128"/>
        <c:axId val="48482208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xmlns:c16r2="http://schemas.microsoft.com/office/drawing/2015/06/chart">
            <c:ext xmlns:c16="http://schemas.microsoft.com/office/drawing/2014/chart" uri="{C3380CC4-5D6E-409C-BE32-E72D297353CC}">
              <c16:uniqueId val="{00000001-6E66-4478-835F-5700CF348733}"/>
            </c:ext>
          </c:extLst>
        </c:ser>
        <c:dLbls>
          <c:showLegendKey val="0"/>
          <c:showVal val="0"/>
          <c:showCatName val="0"/>
          <c:showSerName val="0"/>
          <c:showPercent val="0"/>
          <c:showBubbleSize val="0"/>
        </c:dLbls>
        <c:marker val="1"/>
        <c:smooth val="0"/>
        <c:axId val="484820128"/>
        <c:axId val="484822088"/>
      </c:lineChart>
      <c:catAx>
        <c:axId val="484820128"/>
        <c:scaling>
          <c:orientation val="minMax"/>
        </c:scaling>
        <c:delete val="1"/>
        <c:axPos val="b"/>
        <c:numFmt formatCode="General" sourceLinked="1"/>
        <c:majorTickMark val="none"/>
        <c:minorTickMark val="none"/>
        <c:tickLblPos val="none"/>
        <c:crossAx val="484822088"/>
        <c:crosses val="autoZero"/>
        <c:auto val="1"/>
        <c:lblAlgn val="ctr"/>
        <c:lblOffset val="100"/>
        <c:noMultiLvlLbl val="1"/>
      </c:catAx>
      <c:valAx>
        <c:axId val="484822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820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63.71</c:v>
                </c:pt>
                <c:pt idx="1">
                  <c:v>63.91</c:v>
                </c:pt>
                <c:pt idx="2">
                  <c:v>61.41</c:v>
                </c:pt>
                <c:pt idx="3">
                  <c:v>63.6</c:v>
                </c:pt>
                <c:pt idx="4">
                  <c:v>59.19</c:v>
                </c:pt>
              </c:numCache>
            </c:numRef>
          </c:val>
          <c:extLst xmlns:c16r2="http://schemas.microsoft.com/office/drawing/2015/06/chart">
            <c:ext xmlns:c16="http://schemas.microsoft.com/office/drawing/2014/chart" uri="{C3380CC4-5D6E-409C-BE32-E72D297353CC}">
              <c16:uniqueId val="{00000000-2572-41F4-805F-7B658997D373}"/>
            </c:ext>
          </c:extLst>
        </c:ser>
        <c:dLbls>
          <c:showLegendKey val="0"/>
          <c:showVal val="0"/>
          <c:showCatName val="0"/>
          <c:showSerName val="0"/>
          <c:showPercent val="0"/>
          <c:showBubbleSize val="0"/>
        </c:dLbls>
        <c:gapWidth val="150"/>
        <c:axId val="484824440"/>
        <c:axId val="48482326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xmlns:c16r2="http://schemas.microsoft.com/office/drawing/2015/06/chart">
            <c:ext xmlns:c16="http://schemas.microsoft.com/office/drawing/2014/chart" uri="{C3380CC4-5D6E-409C-BE32-E72D297353CC}">
              <c16:uniqueId val="{00000001-2572-41F4-805F-7B658997D373}"/>
            </c:ext>
          </c:extLst>
        </c:ser>
        <c:dLbls>
          <c:showLegendKey val="0"/>
          <c:showVal val="0"/>
          <c:showCatName val="0"/>
          <c:showSerName val="0"/>
          <c:showPercent val="0"/>
          <c:showBubbleSize val="0"/>
        </c:dLbls>
        <c:marker val="1"/>
        <c:smooth val="0"/>
        <c:axId val="484824440"/>
        <c:axId val="484823264"/>
      </c:lineChart>
      <c:catAx>
        <c:axId val="484824440"/>
        <c:scaling>
          <c:orientation val="minMax"/>
        </c:scaling>
        <c:delete val="1"/>
        <c:axPos val="b"/>
        <c:numFmt formatCode="General" sourceLinked="1"/>
        <c:majorTickMark val="none"/>
        <c:minorTickMark val="none"/>
        <c:tickLblPos val="none"/>
        <c:crossAx val="484823264"/>
        <c:crosses val="autoZero"/>
        <c:auto val="1"/>
        <c:lblAlgn val="ctr"/>
        <c:lblOffset val="100"/>
        <c:noMultiLvlLbl val="1"/>
      </c:catAx>
      <c:valAx>
        <c:axId val="484823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8244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76.400000000000006</c:v>
                </c:pt>
                <c:pt idx="1">
                  <c:v>74.94</c:v>
                </c:pt>
                <c:pt idx="2">
                  <c:v>73.88</c:v>
                </c:pt>
                <c:pt idx="3">
                  <c:v>75.790000000000006</c:v>
                </c:pt>
                <c:pt idx="4">
                  <c:v>77.47</c:v>
                </c:pt>
              </c:numCache>
            </c:numRef>
          </c:val>
          <c:extLst xmlns:c16r2="http://schemas.microsoft.com/office/drawing/2015/06/chart">
            <c:ext xmlns:c16="http://schemas.microsoft.com/office/drawing/2014/chart" uri="{C3380CC4-5D6E-409C-BE32-E72D297353CC}">
              <c16:uniqueId val="{00000000-5A59-4164-83F6-27081B8421EE}"/>
            </c:ext>
          </c:extLst>
        </c:ser>
        <c:dLbls>
          <c:showLegendKey val="0"/>
          <c:showVal val="0"/>
          <c:showCatName val="0"/>
          <c:showSerName val="0"/>
          <c:showPercent val="0"/>
          <c:showBubbleSize val="0"/>
        </c:dLbls>
        <c:gapWidth val="150"/>
        <c:axId val="484824832"/>
        <c:axId val="48481816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xmlns:c16r2="http://schemas.microsoft.com/office/drawing/2015/06/chart">
            <c:ext xmlns:c16="http://schemas.microsoft.com/office/drawing/2014/chart" uri="{C3380CC4-5D6E-409C-BE32-E72D297353CC}">
              <c16:uniqueId val="{00000001-5A59-4164-83F6-27081B8421EE}"/>
            </c:ext>
          </c:extLst>
        </c:ser>
        <c:dLbls>
          <c:showLegendKey val="0"/>
          <c:showVal val="0"/>
          <c:showCatName val="0"/>
          <c:showSerName val="0"/>
          <c:showPercent val="0"/>
          <c:showBubbleSize val="0"/>
        </c:dLbls>
        <c:marker val="1"/>
        <c:smooth val="0"/>
        <c:axId val="484824832"/>
        <c:axId val="484818168"/>
      </c:lineChart>
      <c:catAx>
        <c:axId val="484824832"/>
        <c:scaling>
          <c:orientation val="minMax"/>
        </c:scaling>
        <c:delete val="1"/>
        <c:axPos val="b"/>
        <c:numFmt formatCode="General" sourceLinked="1"/>
        <c:majorTickMark val="none"/>
        <c:minorTickMark val="none"/>
        <c:tickLblPos val="none"/>
        <c:crossAx val="484818168"/>
        <c:crosses val="autoZero"/>
        <c:auto val="1"/>
        <c:lblAlgn val="ctr"/>
        <c:lblOffset val="100"/>
        <c:noMultiLvlLbl val="1"/>
      </c:catAx>
      <c:valAx>
        <c:axId val="4848181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8248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QQ54" zoomScale="80" zoomScaleNormal="80" workbookViewId="0">
      <selection activeCell="SM66" sqref="SM66:TA67"/>
    </sheetView>
  </sheetViews>
  <sheetFormatPr defaultColWidth="2.6328125" defaultRowHeight="13"/>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c r="A5" s="2"/>
      <c r="B5" s="153" t="str">
        <f>データ!H7</f>
        <v>広島県</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352250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大規模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3</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208492</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50.3</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35</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272892</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自治体職員</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8" t="s">
        <v>107</v>
      </c>
      <c r="SN16" s="129"/>
      <c r="SO16" s="129"/>
      <c r="SP16" s="129"/>
      <c r="SQ16" s="129"/>
      <c r="SR16" s="129"/>
      <c r="SS16" s="129"/>
      <c r="ST16" s="129"/>
      <c r="SU16" s="129"/>
      <c r="SV16" s="129"/>
      <c r="SW16" s="129"/>
      <c r="SX16" s="129"/>
      <c r="SY16" s="129"/>
      <c r="SZ16" s="129"/>
      <c r="TA16" s="130"/>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28"/>
      <c r="SN17" s="129"/>
      <c r="SO17" s="129"/>
      <c r="SP17" s="129"/>
      <c r="SQ17" s="129"/>
      <c r="SR17" s="129"/>
      <c r="SS17" s="129"/>
      <c r="ST17" s="129"/>
      <c r="SU17" s="129"/>
      <c r="SV17" s="129"/>
      <c r="SW17" s="129"/>
      <c r="SX17" s="129"/>
      <c r="SY17" s="129"/>
      <c r="SZ17" s="129"/>
      <c r="TA17" s="130"/>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28"/>
      <c r="SN18" s="129"/>
      <c r="SO18" s="129"/>
      <c r="SP18" s="129"/>
      <c r="SQ18" s="129"/>
      <c r="SR18" s="129"/>
      <c r="SS18" s="129"/>
      <c r="ST18" s="129"/>
      <c r="SU18" s="129"/>
      <c r="SV18" s="129"/>
      <c r="SW18" s="129"/>
      <c r="SX18" s="129"/>
      <c r="SY18" s="129"/>
      <c r="SZ18" s="129"/>
      <c r="TA18" s="130"/>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28"/>
      <c r="SN19" s="129"/>
      <c r="SO19" s="129"/>
      <c r="SP19" s="129"/>
      <c r="SQ19" s="129"/>
      <c r="SR19" s="129"/>
      <c r="SS19" s="129"/>
      <c r="ST19" s="129"/>
      <c r="SU19" s="129"/>
      <c r="SV19" s="129"/>
      <c r="SW19" s="129"/>
      <c r="SX19" s="129"/>
      <c r="SY19" s="129"/>
      <c r="SZ19" s="129"/>
      <c r="TA19" s="130"/>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28"/>
      <c r="SN20" s="129"/>
      <c r="SO20" s="129"/>
      <c r="SP20" s="129"/>
      <c r="SQ20" s="129"/>
      <c r="SR20" s="129"/>
      <c r="SS20" s="129"/>
      <c r="ST20" s="129"/>
      <c r="SU20" s="129"/>
      <c r="SV20" s="129"/>
      <c r="SW20" s="129"/>
      <c r="SX20" s="129"/>
      <c r="SY20" s="129"/>
      <c r="SZ20" s="129"/>
      <c r="TA20" s="130"/>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28"/>
      <c r="SN21" s="129"/>
      <c r="SO21" s="129"/>
      <c r="SP21" s="129"/>
      <c r="SQ21" s="129"/>
      <c r="SR21" s="129"/>
      <c r="SS21" s="129"/>
      <c r="ST21" s="129"/>
      <c r="SU21" s="129"/>
      <c r="SV21" s="129"/>
      <c r="SW21" s="129"/>
      <c r="SX21" s="129"/>
      <c r="SY21" s="129"/>
      <c r="SZ21" s="129"/>
      <c r="TA21" s="130"/>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28"/>
      <c r="SN22" s="129"/>
      <c r="SO22" s="129"/>
      <c r="SP22" s="129"/>
      <c r="SQ22" s="129"/>
      <c r="SR22" s="129"/>
      <c r="SS22" s="129"/>
      <c r="ST22" s="129"/>
      <c r="SU22" s="129"/>
      <c r="SV22" s="129"/>
      <c r="SW22" s="129"/>
      <c r="SX22" s="129"/>
      <c r="SY22" s="129"/>
      <c r="SZ22" s="129"/>
      <c r="TA22" s="130"/>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28"/>
      <c r="SN23" s="129"/>
      <c r="SO23" s="129"/>
      <c r="SP23" s="129"/>
      <c r="SQ23" s="129"/>
      <c r="SR23" s="129"/>
      <c r="SS23" s="129"/>
      <c r="ST23" s="129"/>
      <c r="SU23" s="129"/>
      <c r="SV23" s="129"/>
      <c r="SW23" s="129"/>
      <c r="SX23" s="129"/>
      <c r="SY23" s="129"/>
      <c r="SZ23" s="129"/>
      <c r="TA23" s="130"/>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28"/>
      <c r="SN24" s="129"/>
      <c r="SO24" s="129"/>
      <c r="SP24" s="129"/>
      <c r="SQ24" s="129"/>
      <c r="SR24" s="129"/>
      <c r="SS24" s="129"/>
      <c r="ST24" s="129"/>
      <c r="SU24" s="129"/>
      <c r="SV24" s="129"/>
      <c r="SW24" s="129"/>
      <c r="SX24" s="129"/>
      <c r="SY24" s="129"/>
      <c r="SZ24" s="129"/>
      <c r="TA24" s="130"/>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28"/>
      <c r="SN25" s="129"/>
      <c r="SO25" s="129"/>
      <c r="SP25" s="129"/>
      <c r="SQ25" s="129"/>
      <c r="SR25" s="129"/>
      <c r="SS25" s="129"/>
      <c r="ST25" s="129"/>
      <c r="SU25" s="129"/>
      <c r="SV25" s="129"/>
      <c r="SW25" s="129"/>
      <c r="SX25" s="129"/>
      <c r="SY25" s="129"/>
      <c r="SZ25" s="129"/>
      <c r="TA25" s="130"/>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28"/>
      <c r="SN26" s="129"/>
      <c r="SO26" s="129"/>
      <c r="SP26" s="129"/>
      <c r="SQ26" s="129"/>
      <c r="SR26" s="129"/>
      <c r="SS26" s="129"/>
      <c r="ST26" s="129"/>
      <c r="SU26" s="129"/>
      <c r="SV26" s="129"/>
      <c r="SW26" s="129"/>
      <c r="SX26" s="129"/>
      <c r="SY26" s="129"/>
      <c r="SZ26" s="129"/>
      <c r="TA26" s="130"/>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28"/>
      <c r="SN27" s="129"/>
      <c r="SO27" s="129"/>
      <c r="SP27" s="129"/>
      <c r="SQ27" s="129"/>
      <c r="SR27" s="129"/>
      <c r="SS27" s="129"/>
      <c r="ST27" s="129"/>
      <c r="SU27" s="129"/>
      <c r="SV27" s="129"/>
      <c r="SW27" s="129"/>
      <c r="SX27" s="129"/>
      <c r="SY27" s="129"/>
      <c r="SZ27" s="129"/>
      <c r="TA27" s="130"/>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28"/>
      <c r="SN28" s="129"/>
      <c r="SO28" s="129"/>
      <c r="SP28" s="129"/>
      <c r="SQ28" s="129"/>
      <c r="SR28" s="129"/>
      <c r="SS28" s="129"/>
      <c r="ST28" s="129"/>
      <c r="SU28" s="129"/>
      <c r="SV28" s="129"/>
      <c r="SW28" s="129"/>
      <c r="SX28" s="129"/>
      <c r="SY28" s="129"/>
      <c r="SZ28" s="129"/>
      <c r="TA28" s="130"/>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28"/>
      <c r="SN29" s="129"/>
      <c r="SO29" s="129"/>
      <c r="SP29" s="129"/>
      <c r="SQ29" s="129"/>
      <c r="SR29" s="129"/>
      <c r="SS29" s="129"/>
      <c r="ST29" s="129"/>
      <c r="SU29" s="129"/>
      <c r="SV29" s="129"/>
      <c r="SW29" s="129"/>
      <c r="SX29" s="129"/>
      <c r="SY29" s="129"/>
      <c r="SZ29" s="129"/>
      <c r="TA29" s="130"/>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8"/>
      <c r="SN30" s="129"/>
      <c r="SO30" s="129"/>
      <c r="SP30" s="129"/>
      <c r="SQ30" s="129"/>
      <c r="SR30" s="129"/>
      <c r="SS30" s="129"/>
      <c r="ST30" s="129"/>
      <c r="SU30" s="129"/>
      <c r="SV30" s="129"/>
      <c r="SW30" s="129"/>
      <c r="SX30" s="129"/>
      <c r="SY30" s="129"/>
      <c r="SZ30" s="129"/>
      <c r="TA30" s="130"/>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28"/>
      <c r="SN31" s="129"/>
      <c r="SO31" s="129"/>
      <c r="SP31" s="129"/>
      <c r="SQ31" s="129"/>
      <c r="SR31" s="129"/>
      <c r="SS31" s="129"/>
      <c r="ST31" s="129"/>
      <c r="SU31" s="129"/>
      <c r="SV31" s="129"/>
      <c r="SW31" s="129"/>
      <c r="SX31" s="129"/>
      <c r="SY31" s="129"/>
      <c r="SZ31" s="129"/>
      <c r="TA31" s="130"/>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112.58</v>
      </c>
      <c r="Y32" s="107"/>
      <c r="Z32" s="107"/>
      <c r="AA32" s="107"/>
      <c r="AB32" s="107"/>
      <c r="AC32" s="107"/>
      <c r="AD32" s="107"/>
      <c r="AE32" s="107"/>
      <c r="AF32" s="107"/>
      <c r="AG32" s="107"/>
      <c r="AH32" s="107"/>
      <c r="AI32" s="107"/>
      <c r="AJ32" s="107"/>
      <c r="AK32" s="107"/>
      <c r="AL32" s="107"/>
      <c r="AM32" s="107"/>
      <c r="AN32" s="107"/>
      <c r="AO32" s="107"/>
      <c r="AP32" s="107"/>
      <c r="AQ32" s="108"/>
      <c r="AR32" s="106">
        <f>データ!U6</f>
        <v>110.92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92.37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102.28</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112.09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323.29000000000002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449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264.06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266.07</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267.33999999999997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482.45</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496.72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502.65</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473.12</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466.35</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28"/>
      <c r="SN32" s="129"/>
      <c r="SO32" s="129"/>
      <c r="SP32" s="129"/>
      <c r="SQ32" s="129"/>
      <c r="SR32" s="129"/>
      <c r="SS32" s="129"/>
      <c r="ST32" s="129"/>
      <c r="SU32" s="129"/>
      <c r="SV32" s="129"/>
      <c r="SW32" s="129"/>
      <c r="SX32" s="129"/>
      <c r="SY32" s="129"/>
      <c r="SZ32" s="129"/>
      <c r="TA32" s="130"/>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28"/>
      <c r="SN33" s="129"/>
      <c r="SO33" s="129"/>
      <c r="SP33" s="129"/>
      <c r="SQ33" s="129"/>
      <c r="SR33" s="129"/>
      <c r="SS33" s="129"/>
      <c r="ST33" s="129"/>
      <c r="SU33" s="129"/>
      <c r="SV33" s="129"/>
      <c r="SW33" s="129"/>
      <c r="SX33" s="129"/>
      <c r="SY33" s="129"/>
      <c r="SZ33" s="129"/>
      <c r="TA33" s="130"/>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28"/>
      <c r="SN34" s="129"/>
      <c r="SO34" s="129"/>
      <c r="SP34" s="129"/>
      <c r="SQ34" s="129"/>
      <c r="SR34" s="129"/>
      <c r="SS34" s="129"/>
      <c r="ST34" s="129"/>
      <c r="SU34" s="129"/>
      <c r="SV34" s="129"/>
      <c r="SW34" s="129"/>
      <c r="SX34" s="129"/>
      <c r="SY34" s="129"/>
      <c r="SZ34" s="129"/>
      <c r="TA34" s="130"/>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8"/>
      <c r="SN35" s="129"/>
      <c r="SO35" s="129"/>
      <c r="SP35" s="129"/>
      <c r="SQ35" s="129"/>
      <c r="SR35" s="129"/>
      <c r="SS35" s="129"/>
      <c r="ST35" s="129"/>
      <c r="SU35" s="129"/>
      <c r="SV35" s="129"/>
      <c r="SW35" s="129"/>
      <c r="SX35" s="129"/>
      <c r="SY35" s="129"/>
      <c r="SZ35" s="129"/>
      <c r="TA35" s="130"/>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8"/>
      <c r="SN36" s="129"/>
      <c r="SO36" s="129"/>
      <c r="SP36" s="129"/>
      <c r="SQ36" s="129"/>
      <c r="SR36" s="129"/>
      <c r="SS36" s="129"/>
      <c r="ST36" s="129"/>
      <c r="SU36" s="129"/>
      <c r="SV36" s="129"/>
      <c r="SW36" s="129"/>
      <c r="SX36" s="129"/>
      <c r="SY36" s="129"/>
      <c r="SZ36" s="129"/>
      <c r="TA36" s="130"/>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8"/>
      <c r="SN37" s="129"/>
      <c r="SO37" s="129"/>
      <c r="SP37" s="129"/>
      <c r="SQ37" s="129"/>
      <c r="SR37" s="129"/>
      <c r="SS37" s="129"/>
      <c r="ST37" s="129"/>
      <c r="SU37" s="129"/>
      <c r="SV37" s="129"/>
      <c r="SW37" s="129"/>
      <c r="SX37" s="129"/>
      <c r="SY37" s="129"/>
      <c r="SZ37" s="129"/>
      <c r="TA37" s="130"/>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8"/>
      <c r="SN38" s="129"/>
      <c r="SO38" s="129"/>
      <c r="SP38" s="129"/>
      <c r="SQ38" s="129"/>
      <c r="SR38" s="129"/>
      <c r="SS38" s="129"/>
      <c r="ST38" s="129"/>
      <c r="SU38" s="129"/>
      <c r="SV38" s="129"/>
      <c r="SW38" s="129"/>
      <c r="SX38" s="129"/>
      <c r="SY38" s="129"/>
      <c r="SZ38" s="129"/>
      <c r="TA38" s="130"/>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8"/>
      <c r="SN39" s="129"/>
      <c r="SO39" s="129"/>
      <c r="SP39" s="129"/>
      <c r="SQ39" s="129"/>
      <c r="SR39" s="129"/>
      <c r="SS39" s="129"/>
      <c r="ST39" s="129"/>
      <c r="SU39" s="129"/>
      <c r="SV39" s="129"/>
      <c r="SW39" s="129"/>
      <c r="SX39" s="129"/>
      <c r="SY39" s="129"/>
      <c r="SZ39" s="129"/>
      <c r="TA39" s="130"/>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28"/>
      <c r="SN40" s="129"/>
      <c r="SO40" s="129"/>
      <c r="SP40" s="129"/>
      <c r="SQ40" s="129"/>
      <c r="SR40" s="129"/>
      <c r="SS40" s="129"/>
      <c r="ST40" s="129"/>
      <c r="SU40" s="129"/>
      <c r="SV40" s="129"/>
      <c r="SW40" s="129"/>
      <c r="SX40" s="129"/>
      <c r="SY40" s="129"/>
      <c r="SZ40" s="129"/>
      <c r="TA40" s="130"/>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28"/>
      <c r="SN41" s="129"/>
      <c r="SO41" s="129"/>
      <c r="SP41" s="129"/>
      <c r="SQ41" s="129"/>
      <c r="SR41" s="129"/>
      <c r="SS41" s="129"/>
      <c r="ST41" s="129"/>
      <c r="SU41" s="129"/>
      <c r="SV41" s="129"/>
      <c r="SW41" s="129"/>
      <c r="SX41" s="129"/>
      <c r="SY41" s="129"/>
      <c r="SZ41" s="129"/>
      <c r="TA41" s="130"/>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28"/>
      <c r="SN42" s="129"/>
      <c r="SO42" s="129"/>
      <c r="SP42" s="129"/>
      <c r="SQ42" s="129"/>
      <c r="SR42" s="129"/>
      <c r="SS42" s="129"/>
      <c r="ST42" s="129"/>
      <c r="SU42" s="129"/>
      <c r="SV42" s="129"/>
      <c r="SW42" s="129"/>
      <c r="SX42" s="129"/>
      <c r="SY42" s="129"/>
      <c r="SZ42" s="129"/>
      <c r="TA42" s="130"/>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28"/>
      <c r="SN43" s="129"/>
      <c r="SO43" s="129"/>
      <c r="SP43" s="129"/>
      <c r="SQ43" s="129"/>
      <c r="SR43" s="129"/>
      <c r="SS43" s="129"/>
      <c r="ST43" s="129"/>
      <c r="SU43" s="129"/>
      <c r="SV43" s="129"/>
      <c r="SW43" s="129"/>
      <c r="SX43" s="129"/>
      <c r="SY43" s="129"/>
      <c r="SZ43" s="129"/>
      <c r="TA43" s="130"/>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28"/>
      <c r="SN44" s="129"/>
      <c r="SO44" s="129"/>
      <c r="SP44" s="129"/>
      <c r="SQ44" s="129"/>
      <c r="SR44" s="129"/>
      <c r="SS44" s="129"/>
      <c r="ST44" s="129"/>
      <c r="SU44" s="129"/>
      <c r="SV44" s="129"/>
      <c r="SW44" s="129"/>
      <c r="SX44" s="129"/>
      <c r="SY44" s="129"/>
      <c r="SZ44" s="129"/>
      <c r="TA44" s="130"/>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31"/>
      <c r="SN45" s="132"/>
      <c r="SO45" s="132"/>
      <c r="SP45" s="132"/>
      <c r="SQ45" s="132"/>
      <c r="SR45" s="132"/>
      <c r="SS45" s="132"/>
      <c r="ST45" s="132"/>
      <c r="SU45" s="132"/>
      <c r="SV45" s="132"/>
      <c r="SW45" s="132"/>
      <c r="SX45" s="132"/>
      <c r="SY45" s="132"/>
      <c r="SZ45" s="132"/>
      <c r="TA45" s="133"/>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86.04</v>
      </c>
      <c r="Y55" s="107"/>
      <c r="Z55" s="107"/>
      <c r="AA55" s="107"/>
      <c r="AB55" s="107"/>
      <c r="AC55" s="107"/>
      <c r="AD55" s="107"/>
      <c r="AE55" s="107"/>
      <c r="AF55" s="107"/>
      <c r="AG55" s="107"/>
      <c r="AH55" s="107"/>
      <c r="AI55" s="107"/>
      <c r="AJ55" s="107"/>
      <c r="AK55" s="107"/>
      <c r="AL55" s="107"/>
      <c r="AM55" s="107"/>
      <c r="AN55" s="107"/>
      <c r="AO55" s="107"/>
      <c r="AP55" s="107"/>
      <c r="AQ55" s="108"/>
      <c r="AR55" s="106">
        <f>データ!BM6</f>
        <v>87.04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62.16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77.13</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85.02</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23.18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22.69</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32.049999999999997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26.5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24.36</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63.71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63.91</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61.41</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63.6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59.19</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76.400000000000006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74.94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73.88</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75.790000000000006</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77.47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108</v>
      </c>
      <c r="SN68" s="81"/>
      <c r="SO68" s="81"/>
      <c r="SP68" s="81"/>
      <c r="SQ68" s="81"/>
      <c r="SR68" s="81"/>
      <c r="SS68" s="81"/>
      <c r="ST68" s="81"/>
      <c r="SU68" s="81"/>
      <c r="SV68" s="81"/>
      <c r="SW68" s="81"/>
      <c r="SX68" s="81"/>
      <c r="SY68" s="81"/>
      <c r="SZ68" s="81"/>
      <c r="TA68" s="82"/>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H28</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H29</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H30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R01</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R02</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H28</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H29</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H30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R01</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R02</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H28</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H29</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H30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R01</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R02</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61.49</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60.98</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57.22</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58.96</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58.88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36.76</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36.81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37.590000000000003</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39.299999999999997</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43.86</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1.39</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1.76</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0.35</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57.93</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58.88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59.48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60.09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60.35</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41.79</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43.44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48.09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50.93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52.07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0.32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0.21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0.5</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38</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39</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YdCZqA/9vmoQB+H67N9BsZEKn7fGr0cp1UPpoNn/8KrzKfx+vs5uocbbLp+yG2g6IKstowhqRy73G+o3PTogA==" saltValue="HRa8YKWdXVRiPCIczQfky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cols>
    <col min="1" max="1" width="22.7265625" bestFit="1" customWidth="1"/>
    <col min="2" max="7" width="11.90625" customWidth="1"/>
    <col min="8" max="8" width="16.26953125" bestFit="1" customWidth="1"/>
    <col min="9" max="140" width="11.90625" customWidth="1"/>
  </cols>
  <sheetData>
    <row r="1" spans="1:140">
      <c r="A1" t="s">
        <v>40</v>
      </c>
    </row>
    <row r="2" spans="1:140">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42</v>
      </c>
      <c r="B3" s="46" t="s">
        <v>43</v>
      </c>
      <c r="C3" s="46" t="s">
        <v>44</v>
      </c>
      <c r="D3" s="46" t="s">
        <v>45</v>
      </c>
      <c r="E3" s="46" t="s">
        <v>46</v>
      </c>
      <c r="F3" s="46" t="s">
        <v>47</v>
      </c>
      <c r="G3" s="46" t="s">
        <v>48</v>
      </c>
      <c r="H3" s="160" t="s">
        <v>49</v>
      </c>
      <c r="I3" s="161"/>
      <c r="J3" s="161"/>
      <c r="K3" s="161"/>
      <c r="L3" s="161"/>
      <c r="M3" s="161"/>
      <c r="N3" s="161"/>
      <c r="O3" s="161"/>
      <c r="P3" s="161"/>
      <c r="Q3" s="161"/>
      <c r="R3" s="161"/>
      <c r="S3" s="161"/>
      <c r="T3" s="164" t="s">
        <v>50</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26</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c r="A4" s="45" t="s">
        <v>51</v>
      </c>
      <c r="B4" s="47"/>
      <c r="C4" s="47"/>
      <c r="D4" s="47"/>
      <c r="E4" s="47"/>
      <c r="F4" s="47"/>
      <c r="G4" s="47"/>
      <c r="H4" s="162"/>
      <c r="I4" s="163"/>
      <c r="J4" s="163"/>
      <c r="K4" s="163"/>
      <c r="L4" s="163"/>
      <c r="M4" s="163"/>
      <c r="N4" s="163"/>
      <c r="O4" s="163"/>
      <c r="P4" s="163"/>
      <c r="Q4" s="163"/>
      <c r="R4" s="163"/>
      <c r="S4" s="163"/>
      <c r="T4" s="159" t="s">
        <v>52</v>
      </c>
      <c r="U4" s="159"/>
      <c r="V4" s="159"/>
      <c r="W4" s="159"/>
      <c r="X4" s="159"/>
      <c r="Y4" s="159"/>
      <c r="Z4" s="159"/>
      <c r="AA4" s="159"/>
      <c r="AB4" s="159"/>
      <c r="AC4" s="159"/>
      <c r="AD4" s="159"/>
      <c r="AE4" s="159" t="s">
        <v>53</v>
      </c>
      <c r="AF4" s="159"/>
      <c r="AG4" s="159"/>
      <c r="AH4" s="159"/>
      <c r="AI4" s="159"/>
      <c r="AJ4" s="159"/>
      <c r="AK4" s="159"/>
      <c r="AL4" s="159"/>
      <c r="AM4" s="159"/>
      <c r="AN4" s="159"/>
      <c r="AO4" s="159"/>
      <c r="AP4" s="159" t="s">
        <v>54</v>
      </c>
      <c r="AQ4" s="159"/>
      <c r="AR4" s="159"/>
      <c r="AS4" s="159"/>
      <c r="AT4" s="159"/>
      <c r="AU4" s="159"/>
      <c r="AV4" s="159"/>
      <c r="AW4" s="159"/>
      <c r="AX4" s="159"/>
      <c r="AY4" s="159"/>
      <c r="AZ4" s="159"/>
      <c r="BA4" s="159" t="s">
        <v>55</v>
      </c>
      <c r="BB4" s="159"/>
      <c r="BC4" s="159"/>
      <c r="BD4" s="159"/>
      <c r="BE4" s="159"/>
      <c r="BF4" s="159"/>
      <c r="BG4" s="159"/>
      <c r="BH4" s="159"/>
      <c r="BI4" s="159"/>
      <c r="BJ4" s="159"/>
      <c r="BK4" s="159"/>
      <c r="BL4" s="159" t="s">
        <v>56</v>
      </c>
      <c r="BM4" s="159"/>
      <c r="BN4" s="159"/>
      <c r="BO4" s="159"/>
      <c r="BP4" s="159"/>
      <c r="BQ4" s="159"/>
      <c r="BR4" s="159"/>
      <c r="BS4" s="159"/>
      <c r="BT4" s="159"/>
      <c r="BU4" s="159"/>
      <c r="BV4" s="159"/>
      <c r="BW4" s="159" t="s">
        <v>57</v>
      </c>
      <c r="BX4" s="159"/>
      <c r="BY4" s="159"/>
      <c r="BZ4" s="159"/>
      <c r="CA4" s="159"/>
      <c r="CB4" s="159"/>
      <c r="CC4" s="159"/>
      <c r="CD4" s="159"/>
      <c r="CE4" s="159"/>
      <c r="CF4" s="159"/>
      <c r="CG4" s="159"/>
      <c r="CH4" s="159" t="s">
        <v>58</v>
      </c>
      <c r="CI4" s="159"/>
      <c r="CJ4" s="159"/>
      <c r="CK4" s="159"/>
      <c r="CL4" s="159"/>
      <c r="CM4" s="159"/>
      <c r="CN4" s="159"/>
      <c r="CO4" s="159"/>
      <c r="CP4" s="159"/>
      <c r="CQ4" s="159"/>
      <c r="CR4" s="159"/>
      <c r="CS4" s="159" t="s">
        <v>59</v>
      </c>
      <c r="CT4" s="159"/>
      <c r="CU4" s="159"/>
      <c r="CV4" s="159"/>
      <c r="CW4" s="159"/>
      <c r="CX4" s="159"/>
      <c r="CY4" s="159"/>
      <c r="CZ4" s="159"/>
      <c r="DA4" s="159"/>
      <c r="DB4" s="159"/>
      <c r="DC4" s="159"/>
      <c r="DD4" s="159" t="s">
        <v>60</v>
      </c>
      <c r="DE4" s="159"/>
      <c r="DF4" s="159"/>
      <c r="DG4" s="159"/>
      <c r="DH4" s="159"/>
      <c r="DI4" s="159"/>
      <c r="DJ4" s="159"/>
      <c r="DK4" s="159"/>
      <c r="DL4" s="159"/>
      <c r="DM4" s="159"/>
      <c r="DN4" s="159"/>
      <c r="DO4" s="159" t="s">
        <v>61</v>
      </c>
      <c r="DP4" s="159"/>
      <c r="DQ4" s="159"/>
      <c r="DR4" s="159"/>
      <c r="DS4" s="159"/>
      <c r="DT4" s="159"/>
      <c r="DU4" s="159"/>
      <c r="DV4" s="159"/>
      <c r="DW4" s="159"/>
      <c r="DX4" s="159"/>
      <c r="DY4" s="159"/>
      <c r="DZ4" s="159" t="s">
        <v>62</v>
      </c>
      <c r="EA4" s="159"/>
      <c r="EB4" s="159"/>
      <c r="EC4" s="159"/>
      <c r="ED4" s="159"/>
      <c r="EE4" s="159"/>
      <c r="EF4" s="159"/>
      <c r="EG4" s="159"/>
      <c r="EH4" s="159"/>
      <c r="EI4" s="159"/>
      <c r="EJ4" s="159"/>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112.58</v>
      </c>
      <c r="U6" s="52">
        <f>U7</f>
        <v>110.92</v>
      </c>
      <c r="V6" s="52">
        <f>V7</f>
        <v>92.37</v>
      </c>
      <c r="W6" s="52">
        <f>W7</f>
        <v>102.28</v>
      </c>
      <c r="X6" s="52">
        <f t="shared" si="3"/>
        <v>112.09</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323.29000000000002</v>
      </c>
      <c r="AQ6" s="52">
        <f>AQ7</f>
        <v>449</v>
      </c>
      <c r="AR6" s="52">
        <f>AR7</f>
        <v>264.06</v>
      </c>
      <c r="AS6" s="52">
        <f>AS7</f>
        <v>266.07</v>
      </c>
      <c r="AT6" s="52">
        <f t="shared" si="3"/>
        <v>267.33999999999997</v>
      </c>
      <c r="AU6" s="52">
        <f t="shared" si="3"/>
        <v>345.05</v>
      </c>
      <c r="AV6" s="52">
        <f t="shared" si="3"/>
        <v>379.14</v>
      </c>
      <c r="AW6" s="52">
        <f t="shared" si="3"/>
        <v>394.58</v>
      </c>
      <c r="AX6" s="52">
        <f t="shared" si="3"/>
        <v>368.36</v>
      </c>
      <c r="AY6" s="52">
        <f t="shared" si="3"/>
        <v>380.84</v>
      </c>
      <c r="AZ6" s="50" t="str">
        <f>IF(AZ7="-","【-】","【"&amp;SUBSTITUTE(TEXT(AZ7,"#,##0.00"),"-","△")&amp;"】")</f>
        <v>【436.32】</v>
      </c>
      <c r="BA6" s="52">
        <f t="shared" si="3"/>
        <v>482.45</v>
      </c>
      <c r="BB6" s="52">
        <f>BB7</f>
        <v>496.72</v>
      </c>
      <c r="BC6" s="52">
        <f>BC7</f>
        <v>502.65</v>
      </c>
      <c r="BD6" s="52">
        <f>BD7</f>
        <v>473.12</v>
      </c>
      <c r="BE6" s="52">
        <f t="shared" si="3"/>
        <v>466.35</v>
      </c>
      <c r="BF6" s="52">
        <f t="shared" si="3"/>
        <v>255.89</v>
      </c>
      <c r="BG6" s="52">
        <f t="shared" si="3"/>
        <v>242.57</v>
      </c>
      <c r="BH6" s="52">
        <f t="shared" si="3"/>
        <v>235.79</v>
      </c>
      <c r="BI6" s="52">
        <f t="shared" si="3"/>
        <v>227.51</v>
      </c>
      <c r="BJ6" s="52">
        <f t="shared" si="3"/>
        <v>225.72</v>
      </c>
      <c r="BK6" s="50" t="str">
        <f>IF(BK7="-","【-】","【"&amp;SUBSTITUTE(TEXT(BK7,"#,##0.00"),"-","△")&amp;"】")</f>
        <v>【238.21】</v>
      </c>
      <c r="BL6" s="52">
        <f t="shared" si="3"/>
        <v>86.04</v>
      </c>
      <c r="BM6" s="52">
        <f>BM7</f>
        <v>87.04</v>
      </c>
      <c r="BN6" s="52">
        <f>BN7</f>
        <v>62.16</v>
      </c>
      <c r="BO6" s="52">
        <f>BO7</f>
        <v>77.13</v>
      </c>
      <c r="BP6" s="52">
        <f t="shared" si="3"/>
        <v>85.02</v>
      </c>
      <c r="BQ6" s="52">
        <f t="shared" si="3"/>
        <v>118.99</v>
      </c>
      <c r="BR6" s="52">
        <f t="shared" si="3"/>
        <v>119.17</v>
      </c>
      <c r="BS6" s="52">
        <f t="shared" si="3"/>
        <v>117.72</v>
      </c>
      <c r="BT6" s="52">
        <f t="shared" si="3"/>
        <v>117.69</v>
      </c>
      <c r="BU6" s="52">
        <f t="shared" si="3"/>
        <v>116.75</v>
      </c>
      <c r="BV6" s="50" t="str">
        <f>IF(BV7="-","【-】","【"&amp;SUBSTITUTE(TEXT(BV7,"#,##0.00"),"-","△")&amp;"】")</f>
        <v>【113.30】</v>
      </c>
      <c r="BW6" s="52">
        <f t="shared" si="3"/>
        <v>23.18</v>
      </c>
      <c r="BX6" s="52">
        <f>BX7</f>
        <v>22.69</v>
      </c>
      <c r="BY6" s="52">
        <f>BY7</f>
        <v>32.049999999999997</v>
      </c>
      <c r="BZ6" s="52">
        <f>BZ7</f>
        <v>26.5</v>
      </c>
      <c r="CA6" s="52">
        <f t="shared" si="3"/>
        <v>24.36</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63.71</v>
      </c>
      <c r="CI6" s="52">
        <f>CI7</f>
        <v>63.91</v>
      </c>
      <c r="CJ6" s="52">
        <f>CJ7</f>
        <v>61.41</v>
      </c>
      <c r="CK6" s="52">
        <f>CK7</f>
        <v>63.6</v>
      </c>
      <c r="CL6" s="52">
        <f t="shared" si="5"/>
        <v>59.19</v>
      </c>
      <c r="CM6" s="52">
        <f t="shared" si="5"/>
        <v>57.55</v>
      </c>
      <c r="CN6" s="52">
        <f t="shared" si="5"/>
        <v>57.69</v>
      </c>
      <c r="CO6" s="52">
        <f t="shared" si="5"/>
        <v>58.56</v>
      </c>
      <c r="CP6" s="52">
        <f t="shared" si="5"/>
        <v>57.96</v>
      </c>
      <c r="CQ6" s="52">
        <f t="shared" si="5"/>
        <v>56</v>
      </c>
      <c r="CR6" s="50" t="str">
        <f>IF(CR7="-","【-】","【"&amp;SUBSTITUTE(TEXT(CR7,"#,##0.00"),"-","△")&amp;"】")</f>
        <v>【53.39】</v>
      </c>
      <c r="CS6" s="52">
        <f t="shared" ref="CS6:DB6" si="6">CS7</f>
        <v>76.400000000000006</v>
      </c>
      <c r="CT6" s="52">
        <f>CT7</f>
        <v>74.94</v>
      </c>
      <c r="CU6" s="52">
        <f>CU7</f>
        <v>73.88</v>
      </c>
      <c r="CV6" s="52">
        <f>CV7</f>
        <v>75.790000000000006</v>
      </c>
      <c r="CW6" s="52">
        <f t="shared" si="6"/>
        <v>77.47</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61.49</v>
      </c>
      <c r="DE6" s="52">
        <f>DE7</f>
        <v>60.98</v>
      </c>
      <c r="DF6" s="52">
        <f>DF7</f>
        <v>57.22</v>
      </c>
      <c r="DG6" s="52">
        <f>DG7</f>
        <v>58.96</v>
      </c>
      <c r="DH6" s="52">
        <f t="shared" si="7"/>
        <v>58.88</v>
      </c>
      <c r="DI6" s="52">
        <f t="shared" si="7"/>
        <v>57.93</v>
      </c>
      <c r="DJ6" s="52">
        <f t="shared" si="7"/>
        <v>58.88</v>
      </c>
      <c r="DK6" s="52">
        <f t="shared" si="7"/>
        <v>59.48</v>
      </c>
      <c r="DL6" s="52">
        <f t="shared" si="7"/>
        <v>60.09</v>
      </c>
      <c r="DM6" s="52">
        <f t="shared" si="7"/>
        <v>60.35</v>
      </c>
      <c r="DN6" s="50" t="str">
        <f>IF(DN7="-","【-】","【"&amp;SUBSTITUTE(TEXT(DN7,"#,##0.00"),"-","△")&amp;"】")</f>
        <v>【59.52】</v>
      </c>
      <c r="DO6" s="52">
        <f t="shared" ref="DO6:DX6" si="8">DO7</f>
        <v>36.76</v>
      </c>
      <c r="DP6" s="52">
        <f>DP7</f>
        <v>36.81</v>
      </c>
      <c r="DQ6" s="52">
        <f>DQ7</f>
        <v>37.590000000000003</v>
      </c>
      <c r="DR6" s="52">
        <f>DR7</f>
        <v>39.299999999999997</v>
      </c>
      <c r="DS6" s="52">
        <f t="shared" si="8"/>
        <v>43.86</v>
      </c>
      <c r="DT6" s="52">
        <f t="shared" si="8"/>
        <v>41.79</v>
      </c>
      <c r="DU6" s="52">
        <f t="shared" si="8"/>
        <v>43.44</v>
      </c>
      <c r="DV6" s="52">
        <f t="shared" si="8"/>
        <v>48.09</v>
      </c>
      <c r="DW6" s="52">
        <f t="shared" si="8"/>
        <v>50.93</v>
      </c>
      <c r="DX6" s="52">
        <f t="shared" si="8"/>
        <v>52.07</v>
      </c>
      <c r="DY6" s="50" t="str">
        <f>IF(DY7="-","【-】","【"&amp;SUBSTITUTE(TEXT(DY7,"#,##0.00"),"-","△")&amp;"】")</f>
        <v>【49.06】</v>
      </c>
      <c r="DZ6" s="52">
        <f t="shared" ref="DZ6:EI6" si="9">DZ7</f>
        <v>1.39</v>
      </c>
      <c r="EA6" s="52">
        <f>EA7</f>
        <v>1.76</v>
      </c>
      <c r="EB6" s="52">
        <f>EB7</f>
        <v>0.35</v>
      </c>
      <c r="EC6" s="52">
        <f>EC7</f>
        <v>0</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c r="A7"/>
      <c r="B7" s="54" t="s">
        <v>89</v>
      </c>
      <c r="C7" s="54" t="s">
        <v>90</v>
      </c>
      <c r="D7" s="54" t="s">
        <v>91</v>
      </c>
      <c r="E7" s="54" t="s">
        <v>92</v>
      </c>
      <c r="F7" s="54" t="s">
        <v>93</v>
      </c>
      <c r="G7" s="54" t="s">
        <v>94</v>
      </c>
      <c r="H7" s="54" t="s">
        <v>95</v>
      </c>
      <c r="I7" s="54" t="s">
        <v>96</v>
      </c>
      <c r="J7" s="54" t="s">
        <v>97</v>
      </c>
      <c r="K7" s="55">
        <v>352250</v>
      </c>
      <c r="L7" s="54" t="s">
        <v>98</v>
      </c>
      <c r="M7" s="55">
        <v>3</v>
      </c>
      <c r="N7" s="55">
        <v>208492</v>
      </c>
      <c r="O7" s="56" t="s">
        <v>99</v>
      </c>
      <c r="P7" s="56">
        <v>50.3</v>
      </c>
      <c r="Q7" s="55">
        <v>35</v>
      </c>
      <c r="R7" s="55">
        <v>272892</v>
      </c>
      <c r="S7" s="54" t="s">
        <v>100</v>
      </c>
      <c r="T7" s="57">
        <v>112.58</v>
      </c>
      <c r="U7" s="57">
        <v>110.92</v>
      </c>
      <c r="V7" s="57">
        <v>92.37</v>
      </c>
      <c r="W7" s="57">
        <v>102.28</v>
      </c>
      <c r="X7" s="57">
        <v>112.09</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323.29000000000002</v>
      </c>
      <c r="AQ7" s="57">
        <v>449</v>
      </c>
      <c r="AR7" s="57">
        <v>264.06</v>
      </c>
      <c r="AS7" s="57">
        <v>266.07</v>
      </c>
      <c r="AT7" s="57">
        <v>267.33999999999997</v>
      </c>
      <c r="AU7" s="57">
        <v>345.05</v>
      </c>
      <c r="AV7" s="57">
        <v>379.14</v>
      </c>
      <c r="AW7" s="57">
        <v>394.58</v>
      </c>
      <c r="AX7" s="57">
        <v>368.36</v>
      </c>
      <c r="AY7" s="57">
        <v>380.84</v>
      </c>
      <c r="AZ7" s="57">
        <v>436.32</v>
      </c>
      <c r="BA7" s="57">
        <v>482.45</v>
      </c>
      <c r="BB7" s="57">
        <v>496.72</v>
      </c>
      <c r="BC7" s="57">
        <v>502.65</v>
      </c>
      <c r="BD7" s="57">
        <v>473.12</v>
      </c>
      <c r="BE7" s="57">
        <v>466.35</v>
      </c>
      <c r="BF7" s="57">
        <v>255.89</v>
      </c>
      <c r="BG7" s="57">
        <v>242.57</v>
      </c>
      <c r="BH7" s="57">
        <v>235.79</v>
      </c>
      <c r="BI7" s="57">
        <v>227.51</v>
      </c>
      <c r="BJ7" s="57">
        <v>225.72</v>
      </c>
      <c r="BK7" s="57">
        <v>238.21</v>
      </c>
      <c r="BL7" s="57">
        <v>86.04</v>
      </c>
      <c r="BM7" s="57">
        <v>87.04</v>
      </c>
      <c r="BN7" s="57">
        <v>62.16</v>
      </c>
      <c r="BO7" s="57">
        <v>77.13</v>
      </c>
      <c r="BP7" s="57">
        <v>85.02</v>
      </c>
      <c r="BQ7" s="57">
        <v>118.99</v>
      </c>
      <c r="BR7" s="57">
        <v>119.17</v>
      </c>
      <c r="BS7" s="57">
        <v>117.72</v>
      </c>
      <c r="BT7" s="57">
        <v>117.69</v>
      </c>
      <c r="BU7" s="57">
        <v>116.75</v>
      </c>
      <c r="BV7" s="57">
        <v>113.3</v>
      </c>
      <c r="BW7" s="57">
        <v>23.18</v>
      </c>
      <c r="BX7" s="57">
        <v>22.69</v>
      </c>
      <c r="BY7" s="57">
        <v>32.049999999999997</v>
      </c>
      <c r="BZ7" s="57">
        <v>26.5</v>
      </c>
      <c r="CA7" s="57">
        <v>24.36</v>
      </c>
      <c r="CB7" s="57">
        <v>16.850000000000001</v>
      </c>
      <c r="CC7" s="57">
        <v>16.8</v>
      </c>
      <c r="CD7" s="57">
        <v>17.03</v>
      </c>
      <c r="CE7" s="57">
        <v>17.07</v>
      </c>
      <c r="CF7" s="57">
        <v>17.22</v>
      </c>
      <c r="CG7" s="57">
        <v>18.87</v>
      </c>
      <c r="CH7" s="57">
        <v>63.71</v>
      </c>
      <c r="CI7" s="57">
        <v>63.91</v>
      </c>
      <c r="CJ7" s="57">
        <v>61.41</v>
      </c>
      <c r="CK7" s="57">
        <v>63.6</v>
      </c>
      <c r="CL7" s="57">
        <v>59.19</v>
      </c>
      <c r="CM7" s="57">
        <v>57.55</v>
      </c>
      <c r="CN7" s="57">
        <v>57.69</v>
      </c>
      <c r="CO7" s="57">
        <v>58.56</v>
      </c>
      <c r="CP7" s="57">
        <v>57.96</v>
      </c>
      <c r="CQ7" s="57">
        <v>56</v>
      </c>
      <c r="CR7" s="57">
        <v>53.39</v>
      </c>
      <c r="CS7" s="57">
        <v>76.400000000000006</v>
      </c>
      <c r="CT7" s="57">
        <v>74.94</v>
      </c>
      <c r="CU7" s="57">
        <v>73.88</v>
      </c>
      <c r="CV7" s="57">
        <v>75.790000000000006</v>
      </c>
      <c r="CW7" s="57">
        <v>77.47</v>
      </c>
      <c r="CX7" s="57">
        <v>79.42</v>
      </c>
      <c r="CY7" s="57">
        <v>79.2</v>
      </c>
      <c r="CZ7" s="57">
        <v>80.5</v>
      </c>
      <c r="DA7" s="57">
        <v>80.540000000000006</v>
      </c>
      <c r="DB7" s="57">
        <v>80.08</v>
      </c>
      <c r="DC7" s="57">
        <v>76.89</v>
      </c>
      <c r="DD7" s="57">
        <v>61.49</v>
      </c>
      <c r="DE7" s="57">
        <v>60.98</v>
      </c>
      <c r="DF7" s="57">
        <v>57.22</v>
      </c>
      <c r="DG7" s="57">
        <v>58.96</v>
      </c>
      <c r="DH7" s="57">
        <v>58.88</v>
      </c>
      <c r="DI7" s="57">
        <v>57.93</v>
      </c>
      <c r="DJ7" s="57">
        <v>58.88</v>
      </c>
      <c r="DK7" s="57">
        <v>59.48</v>
      </c>
      <c r="DL7" s="57">
        <v>60.09</v>
      </c>
      <c r="DM7" s="57">
        <v>60.35</v>
      </c>
      <c r="DN7" s="57">
        <v>59.52</v>
      </c>
      <c r="DO7" s="57">
        <v>36.76</v>
      </c>
      <c r="DP7" s="57">
        <v>36.81</v>
      </c>
      <c r="DQ7" s="57">
        <v>37.590000000000003</v>
      </c>
      <c r="DR7" s="57">
        <v>39.299999999999997</v>
      </c>
      <c r="DS7" s="57">
        <v>43.86</v>
      </c>
      <c r="DT7" s="57">
        <v>41.79</v>
      </c>
      <c r="DU7" s="57">
        <v>43.44</v>
      </c>
      <c r="DV7" s="57">
        <v>48.09</v>
      </c>
      <c r="DW7" s="57">
        <v>50.93</v>
      </c>
      <c r="DX7" s="57">
        <v>52.07</v>
      </c>
      <c r="DY7" s="57">
        <v>49.06</v>
      </c>
      <c r="DZ7" s="57">
        <v>1.39</v>
      </c>
      <c r="EA7" s="57">
        <v>1.76</v>
      </c>
      <c r="EB7" s="57">
        <v>0.35</v>
      </c>
      <c r="EC7" s="57">
        <v>0</v>
      </c>
      <c r="ED7" s="57">
        <v>0</v>
      </c>
      <c r="EE7" s="57">
        <v>0.32</v>
      </c>
      <c r="EF7" s="57">
        <v>0.21</v>
      </c>
      <c r="EG7" s="57">
        <v>0.13</v>
      </c>
      <c r="EH7" s="57">
        <v>0.22</v>
      </c>
      <c r="EI7" s="57">
        <v>0.5</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43</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112.58</v>
      </c>
      <c r="V11" s="65">
        <f>IF(U6="-",NA(),U6)</f>
        <v>110.92</v>
      </c>
      <c r="W11" s="65">
        <f>IF(V6="-",NA(),V6)</f>
        <v>92.37</v>
      </c>
      <c r="X11" s="65">
        <f>IF(W6="-",NA(),W6)</f>
        <v>102.28</v>
      </c>
      <c r="Y11" s="65">
        <f>IF(X6="-",NA(),X6)</f>
        <v>112.09</v>
      </c>
      <c r="AE11" s="64" t="s">
        <v>23</v>
      </c>
      <c r="AF11" s="65">
        <f>IF(AE6="-",NA(),AE6)</f>
        <v>0</v>
      </c>
      <c r="AG11" s="65">
        <f>IF(AF6="-",NA(),AF6)</f>
        <v>0</v>
      </c>
      <c r="AH11" s="65">
        <f>IF(AG6="-",NA(),AG6)</f>
        <v>0</v>
      </c>
      <c r="AI11" s="65">
        <f>IF(AH6="-",NA(),AH6)</f>
        <v>0</v>
      </c>
      <c r="AJ11" s="65">
        <f>IF(AI6="-",NA(),AI6)</f>
        <v>0</v>
      </c>
      <c r="AP11" s="64" t="s">
        <v>23</v>
      </c>
      <c r="AQ11" s="65">
        <f>IF(AP6="-",NA(),AP6)</f>
        <v>323.29000000000002</v>
      </c>
      <c r="AR11" s="65">
        <f>IF(AQ6="-",NA(),AQ6)</f>
        <v>449</v>
      </c>
      <c r="AS11" s="65">
        <f>IF(AR6="-",NA(),AR6)</f>
        <v>264.06</v>
      </c>
      <c r="AT11" s="65">
        <f>IF(AS6="-",NA(),AS6)</f>
        <v>266.07</v>
      </c>
      <c r="AU11" s="65">
        <f>IF(AT6="-",NA(),AT6)</f>
        <v>267.33999999999997</v>
      </c>
      <c r="BA11" s="64" t="s">
        <v>23</v>
      </c>
      <c r="BB11" s="65">
        <f>IF(BA6="-",NA(),BA6)</f>
        <v>482.45</v>
      </c>
      <c r="BC11" s="65">
        <f>IF(BB6="-",NA(),BB6)</f>
        <v>496.72</v>
      </c>
      <c r="BD11" s="65">
        <f>IF(BC6="-",NA(),BC6)</f>
        <v>502.65</v>
      </c>
      <c r="BE11" s="65">
        <f>IF(BD6="-",NA(),BD6)</f>
        <v>473.12</v>
      </c>
      <c r="BF11" s="65">
        <f>IF(BE6="-",NA(),BE6)</f>
        <v>466.35</v>
      </c>
      <c r="BL11" s="64" t="s">
        <v>23</v>
      </c>
      <c r="BM11" s="65">
        <f>IF(BL6="-",NA(),BL6)</f>
        <v>86.04</v>
      </c>
      <c r="BN11" s="65">
        <f>IF(BM6="-",NA(),BM6)</f>
        <v>87.04</v>
      </c>
      <c r="BO11" s="65">
        <f>IF(BN6="-",NA(),BN6)</f>
        <v>62.16</v>
      </c>
      <c r="BP11" s="65">
        <f>IF(BO6="-",NA(),BO6)</f>
        <v>77.13</v>
      </c>
      <c r="BQ11" s="65">
        <f>IF(BP6="-",NA(),BP6)</f>
        <v>85.02</v>
      </c>
      <c r="BW11" s="64" t="s">
        <v>23</v>
      </c>
      <c r="BX11" s="65">
        <f>IF(BW6="-",NA(),BW6)</f>
        <v>23.18</v>
      </c>
      <c r="BY11" s="65">
        <f>IF(BX6="-",NA(),BX6)</f>
        <v>22.69</v>
      </c>
      <c r="BZ11" s="65">
        <f>IF(BY6="-",NA(),BY6)</f>
        <v>32.049999999999997</v>
      </c>
      <c r="CA11" s="65">
        <f>IF(BZ6="-",NA(),BZ6)</f>
        <v>26.5</v>
      </c>
      <c r="CB11" s="65">
        <f>IF(CA6="-",NA(),CA6)</f>
        <v>24.36</v>
      </c>
      <c r="CH11" s="64" t="s">
        <v>23</v>
      </c>
      <c r="CI11" s="65">
        <f>IF(CH6="-",NA(),CH6)</f>
        <v>63.71</v>
      </c>
      <c r="CJ11" s="65">
        <f>IF(CI6="-",NA(),CI6)</f>
        <v>63.91</v>
      </c>
      <c r="CK11" s="65">
        <f>IF(CJ6="-",NA(),CJ6)</f>
        <v>61.41</v>
      </c>
      <c r="CL11" s="65">
        <f>IF(CK6="-",NA(),CK6)</f>
        <v>63.6</v>
      </c>
      <c r="CM11" s="65">
        <f>IF(CL6="-",NA(),CL6)</f>
        <v>59.19</v>
      </c>
      <c r="CS11" s="64" t="s">
        <v>23</v>
      </c>
      <c r="CT11" s="65">
        <f>IF(CS6="-",NA(),CS6)</f>
        <v>76.400000000000006</v>
      </c>
      <c r="CU11" s="65">
        <f>IF(CT6="-",NA(),CT6)</f>
        <v>74.94</v>
      </c>
      <c r="CV11" s="65">
        <f>IF(CU6="-",NA(),CU6)</f>
        <v>73.88</v>
      </c>
      <c r="CW11" s="65">
        <f>IF(CV6="-",NA(),CV6)</f>
        <v>75.790000000000006</v>
      </c>
      <c r="CX11" s="65">
        <f>IF(CW6="-",NA(),CW6)</f>
        <v>77.47</v>
      </c>
      <c r="DD11" s="64" t="s">
        <v>23</v>
      </c>
      <c r="DE11" s="65">
        <f>IF(DD6="-",NA(),DD6)</f>
        <v>61.49</v>
      </c>
      <c r="DF11" s="65">
        <f>IF(DE6="-",NA(),DE6)</f>
        <v>60.98</v>
      </c>
      <c r="DG11" s="65">
        <f>IF(DF6="-",NA(),DF6)</f>
        <v>57.22</v>
      </c>
      <c r="DH11" s="65">
        <f>IF(DG6="-",NA(),DG6)</f>
        <v>58.96</v>
      </c>
      <c r="DI11" s="65">
        <f>IF(DH6="-",NA(),DH6)</f>
        <v>58.88</v>
      </c>
      <c r="DO11" s="64" t="s">
        <v>23</v>
      </c>
      <c r="DP11" s="65">
        <f>IF(DO6="-",NA(),DO6)</f>
        <v>36.76</v>
      </c>
      <c r="DQ11" s="65">
        <f>IF(DP6="-",NA(),DP6)</f>
        <v>36.81</v>
      </c>
      <c r="DR11" s="65">
        <f>IF(DQ6="-",NA(),DQ6)</f>
        <v>37.590000000000003</v>
      </c>
      <c r="DS11" s="65">
        <f>IF(DR6="-",NA(),DR6)</f>
        <v>39.299999999999997</v>
      </c>
      <c r="DT11" s="65">
        <f>IF(DS6="-",NA(),DS6)</f>
        <v>43.86</v>
      </c>
      <c r="DZ11" s="64" t="s">
        <v>23</v>
      </c>
      <c r="EA11" s="65">
        <f>IF(DZ6="-",NA(),DZ6)</f>
        <v>1.39</v>
      </c>
      <c r="EB11" s="65">
        <f>IF(EA6="-",NA(),EA6)</f>
        <v>1.76</v>
      </c>
      <c r="EC11" s="65">
        <f>IF(EB6="-",NA(),EB6)</f>
        <v>0.35</v>
      </c>
      <c r="ED11" s="65">
        <f>IF(EC6="-",NA(),EC6)</f>
        <v>0</v>
      </c>
      <c r="EE11" s="65">
        <f>IF(ED6="-",NA(),ED6)</f>
        <v>0</v>
      </c>
    </row>
    <row r="12" spans="1:140">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2022-01-26T04:19:40Z</cp:lastPrinted>
  <dcterms:created xsi:type="dcterms:W3CDTF">2021-12-03T08:59:47Z</dcterms:created>
  <dcterms:modified xsi:type="dcterms:W3CDTF">2022-01-26T04:19:57Z</dcterms:modified>
  <cp:category/>
</cp:coreProperties>
</file>