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20病院事業局\010県立病院課\002 経営戦略G\100 決算\01 決算統計\経営比較分析表\R2\回答\"/>
    </mc:Choice>
  </mc:AlternateContent>
  <workbookProtection workbookAlgorithmName="SHA-512" workbookHashValue="Lf8eC5Kr1BAqGkwyJm7BtuG8/kGf/wX02sdXD83ow+3Bbp5q6ZV7D8ZPzDhx63OB23oYwjEnZ1mXCjrfpfTdrw==" workbookSaltValue="5bbH+sTvwzW7kdPR4S36GA==" workbookSpinCount="100000" lockStructure="1"/>
  <bookViews>
    <workbookView xWindow="4200" yWindow="0" windowWidth="15360" windowHeight="7640"/>
  </bookViews>
  <sheets>
    <sheet name="法適用_病院事業" sheetId="4" r:id="rId1"/>
    <sheet name="データ" sheetId="5" state="hidden" r:id="rId2"/>
  </sheet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HM78" i="4"/>
  <c r="FL54" i="4"/>
  <c r="FL32" i="4"/>
  <c r="CS78" i="4"/>
  <c r="BX54" i="4"/>
  <c r="BX32" i="4"/>
  <c r="IZ32" i="4"/>
  <c r="MN54" i="4"/>
  <c r="MN32" i="4"/>
  <c r="C11" i="5"/>
  <c r="D11" i="5"/>
  <c r="E11" i="5"/>
  <c r="B11" i="5"/>
  <c r="FH78" i="4" l="1"/>
  <c r="AN78" i="4"/>
  <c r="AE54" i="4"/>
  <c r="AE32" i="4"/>
  <c r="KU54" i="4"/>
  <c r="KU32" i="4"/>
  <c r="DS54" i="4"/>
  <c r="DS32" i="4"/>
  <c r="KC78" i="4"/>
  <c r="HG54" i="4"/>
  <c r="HG32" i="4"/>
  <c r="LY54" i="4"/>
  <c r="LO78" i="4"/>
  <c r="IK54" i="4"/>
  <c r="IK32" i="4"/>
  <c r="GT78" i="4"/>
  <c r="EW54" i="4"/>
  <c r="EW32" i="4"/>
  <c r="LY32" i="4"/>
  <c r="BZ78" i="4"/>
  <c r="BI54" i="4"/>
  <c r="BI32" i="4"/>
  <c r="JJ78" i="4"/>
  <c r="GR54" i="4"/>
  <c r="EO78" i="4"/>
  <c r="DD54" i="4"/>
  <c r="DD32" i="4"/>
  <c r="U78" i="4"/>
  <c r="P54" i="4"/>
  <c r="P32" i="4"/>
  <c r="KF32" i="4"/>
  <c r="KF54" i="4"/>
  <c r="GR32" i="4"/>
  <c r="BG78" i="4"/>
  <c r="AT54" i="4"/>
  <c r="AT32" i="4"/>
  <c r="LJ54" i="4"/>
  <c r="LJ32" i="4"/>
  <c r="KV78" i="4"/>
  <c r="HV54" i="4"/>
  <c r="HV32" i="4"/>
  <c r="EH32" i="4"/>
  <c r="GA78" i="4"/>
  <c r="EH54" i="4"/>
</calcChain>
</file>

<file path=xl/sharedStrings.xml><?xml version="1.0" encoding="utf-8"?>
<sst xmlns="http://schemas.openxmlformats.org/spreadsheetml/2006/main" count="325" uniqueCount="187">
  <si>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</si>
  <si>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</si>
  <si>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</si>
  <si>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</si>
  <si>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</si>
  <si>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</si>
  <si>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</si>
  <si>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</si>
  <si>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</si>
  <si>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</si>
  <si>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</si>
  <si>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</si>
  <si>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</si>
  <si>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</si>
  <si>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</si>
  <si>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</si>
  <si>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</si>
  <si>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</si>
  <si>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</si>
  <si>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</si>
  <si>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</si>
  <si>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</si>
  <si>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</si>
  <si>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</si>
  <si>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</si>
  <si>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</si>
  <si>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</si>
  <si>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</si>
  <si>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</si>
  <si>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</si>
  <si>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</si>
  <si>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</si>
  <si>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</si>
  <si>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</si>
  <si>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</si>
  <si>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</si>
  <si>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</si>
  <si>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</si>
  <si>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</si>
  <si>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</si>
  <si>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</si>
  <si>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</si>
  <si>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</si>
  <si>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</si>
  <si>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</si>
  <si>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</si>
  <si>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</si>
  <si>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</si>
  <si>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</si>
  <si>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</si>
  <si>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</si>
  <si>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</si>
  <si>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</si>
  <si>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</si>
  <si>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</si>
  <si>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</si>
  <si>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</si>
  <si>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</si>
  <si>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</si>
  <si>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</si>
  <si>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</si>
  <si>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</si>
  <si>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</si>
  <si>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</si>
  <si>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</si>
  <si>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</si>
  <si>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</si>
  <si>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</si>
  <si>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</si>
  <si>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</si>
  <si>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</si>
  <si>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</si>
  <si>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</si>
  <si>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</si>
  <si>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</si>
  <si>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</si>
  <si>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</si>
  <si>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</si>
  <si>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</si>
  <si>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</si>
  <si>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</si>
  <si>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</si>
  <si>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</si>
  <si>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</si>
  <si>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</si>
  <si>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</si>
  <si>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</si>
  <si>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</si>
  <si>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</si>
  <si>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</si>
  <si>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</si>
  <si>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</si>
  <si>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</si>
  <si>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</si>
  <si>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</si>
  <si>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</si>
  <si>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</si>
  <si>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</si>
  <si>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</si>
  <si>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</si>
  <si>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</si>
  <si>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</si>
  <si>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</si>
  <si>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</si>
  <si>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</si>
  <si>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</si>
  <si>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</si>
  <si>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</si>
  <si>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</si>
  <si>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</si>
  <si>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</si>
  <si>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</si>
  <si>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</si>
  <si>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</si>
  <si>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</si>
  <si>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</si>
  <si>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</si>
  <si>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</si>
  <si>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</si>
  <si>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</si>
  <si>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</si>
  <si>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</si>
  <si>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</si>
  <si>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</si>
  <si>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</si>
  <si>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</si>
  <si>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</si>
  <si>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</si>
  <si>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</si>
  <si>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</si>
  <si>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</si>
  <si>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</si>
  <si>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</si>
  <si>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</si>
  <si>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</si>
  <si>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</si>
  <si>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</si>
  <si>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</si>
  <si>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</si>
  <si>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</si>
  <si>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</si>
  <si>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</si>
  <si>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</si>
  <si>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</si>
  <si>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</si>
  <si>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</si>
  <si>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</si>
  <si>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</si>
  <si>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</si>
  <si>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</si>
  <si>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</si>
  <si>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</si>
  <si>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</si>
  <si>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</si>
  <si>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</si>
  <si>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</si>
  <si>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</si>
  <si>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</si>
  <si>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</si>
  <si>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</si>
  <si>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</si>
  <si>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</si>
  <si>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</si>
  <si>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</si>
  <si>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</si>
  <si>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</si>
  <si>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</si>
  <si>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</si>
  <si>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</si>
  <si>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</si>
  <si>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</si>
  <si>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</si>
  <si>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</si>
  <si>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</si>
  <si>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</si>
  <si>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</si>
  <si>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</si>
  <si>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</si>
  <si>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</si>
  <si>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</si>
  <si>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</si>
  <si>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</si>
  <si>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</si>
  <si>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・コロナ禍により厳しい経営環境が続くことが見込まれることから，更なる収支の改善や経営力の強化に取り組んでいく必要がある。</t>
    <rPh sb="16" eb="17">
      <t>ツヅ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</si>
  <si>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・また，臨床研修指定病院としての医師育成や，看護師等全職種での研修・学生実習の受け入れなど，県内の医療水準の向上に寄与している。</t>
    <phoneticPr fontId="5"/>
  </si>
  <si>
    <t>・経常収支比率は継続して100％前後を推移しており，医業収支比率も，全国平均を上回る水準で推移している。
・累積欠損金については，全国平均を大きく上回っているが，これは，企業債の元金償還に対する一般会計繰入金が全額自己資本金（繰入資本金）として計上されていたためである。
・職員給与費対医業収益比率は，全国平均を下回っているが，依然として類似病院平均を上回っているため，病床数に見合った職員配置となっているか検証し，引き続き職員の適正配置等に努める。</t>
    <phoneticPr fontId="5"/>
  </si>
  <si>
    <t>・減価償却率は全国平均を上回って推移しており，器械備品については老朽化が進んでいる。
・県の基幹病院として，政策医療をはじめ，高度急性期病院の役割を発揮するため，高額医療機器の整備を行っており，１床当り有形固定資産は全国平均を上回っている。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</si>
</sst>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85.1</c:v>
                </c:pt>
                <c:pt idx="2">
                  <c:v>78.099999999999994</c:v>
                </c:pt>
                <c:pt idx="3">
                  <c:v>77.3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BB-44E6-9728-49F9777B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72072"/>
        <c:axId val="14207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BB-44E6-9728-49F9777B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72072"/>
        <c:axId val="142072856"/>
      </c:lineChart>
      <c:catAx>
        <c:axId val="142072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2072856"/>
        <c:crosses val="autoZero"/>
        <c:auto val="1"/>
        <c:lblAlgn val="ctr"/>
        <c:lblOffset val="100"/>
        <c:noMultiLvlLbl val="1"/>
      </c:catAx>
      <c:valAx>
        <c:axId val="14207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072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104.7</c:v>
                </c:pt>
                <c:pt idx="1">
                  <c:v>103</c:v>
                </c:pt>
                <c:pt idx="2">
                  <c:v>106.7</c:v>
                </c:pt>
                <c:pt idx="3">
                  <c:v>105.1</c:v>
                </c:pt>
                <c:pt idx="4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1-4D01-B337-CC7E33A0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06872"/>
        <c:axId val="48360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31-4D01-B337-CC7E33A0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06872"/>
        <c:axId val="483600992"/>
      </c:lineChart>
      <c:catAx>
        <c:axId val="483606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3600992"/>
        <c:crosses val="autoZero"/>
        <c:auto val="1"/>
        <c:lblAlgn val="ctr"/>
        <c:lblOffset val="100"/>
        <c:noMultiLvlLbl val="1"/>
      </c:catAx>
      <c:valAx>
        <c:axId val="48360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3606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99.3</c:v>
                </c:pt>
                <c:pt idx="2">
                  <c:v>97.7</c:v>
                </c:pt>
                <c:pt idx="3">
                  <c:v>97.8</c:v>
                </c:pt>
                <c:pt idx="4">
                  <c:v>92.9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A-4BC5-AD41-F8414EEF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00600"/>
        <c:axId val="48360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BA-4BC5-AD41-F8414EEF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00600"/>
        <c:axId val="483600208"/>
      </c:lineChart>
      <c:catAx>
        <c:axId val="483600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3600208"/>
        <c:crosses val="autoZero"/>
        <c:auto val="1"/>
        <c:lblAlgn val="ctr"/>
        <c:lblOffset val="100"/>
        <c:noMultiLvlLbl val="1"/>
      </c:catAx>
      <c:valAx>
        <c:axId val="48360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3600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102.1</c:v>
                </c:pt>
                <c:pt idx="2">
                  <c:v>101.3</c:v>
                </c:pt>
                <c:pt idx="3">
                  <c:v>99.5</c:v>
                </c:pt>
                <c:pt idx="4">
                  <c:v>102.9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D3-45F2-AEEA-24EEAFBB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05304"/>
        <c:axId val="48360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D3-45F2-AEEA-24EEAFBB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05304"/>
        <c:axId val="483602168"/>
      </c:lineChart>
      <c:catAx>
        <c:axId val="483605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3602168"/>
        <c:crosses val="autoZero"/>
        <c:auto val="1"/>
        <c:lblAlgn val="ctr"/>
        <c:lblOffset val="100"/>
        <c:noMultiLvlLbl val="1"/>
      </c:catAx>
      <c:valAx>
        <c:axId val="48360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83605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66.400000000000006</c:v>
                </c:pt>
                <c:pt idx="2">
                  <c:v>68.3</c:v>
                </c:pt>
                <c:pt idx="3">
                  <c:v>70</c:v>
                </c:pt>
                <c:pt idx="4">
                  <c:v>71.3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F-4E70-8FA1-5BBD5B6D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06088"/>
        <c:axId val="48360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1F-4E70-8FA1-5BBD5B6DA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06088"/>
        <c:axId val="483604128"/>
      </c:lineChart>
      <c:catAx>
        <c:axId val="483606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3604128"/>
        <c:crosses val="autoZero"/>
        <c:auto val="1"/>
        <c:lblAlgn val="ctr"/>
        <c:lblOffset val="100"/>
        <c:noMultiLvlLbl val="1"/>
      </c:catAx>
      <c:valAx>
        <c:axId val="48360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3606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</c:v>
                </c:pt>
                <c:pt idx="1">
                  <c:v>66.900000000000006</c:v>
                </c:pt>
                <c:pt idx="2">
                  <c:v>70.400000000000006</c:v>
                </c:pt>
                <c:pt idx="3">
                  <c:v>72.400000000000006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4-4F55-A5D9-8F21D3F3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04520"/>
        <c:axId val="48360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4-4F55-A5D9-8F21D3F3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04520"/>
        <c:axId val="483604912"/>
      </c:lineChart>
      <c:catAx>
        <c:axId val="483604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3604912"/>
        <c:crosses val="autoZero"/>
        <c:auto val="1"/>
        <c:lblAlgn val="ctr"/>
        <c:lblOffset val="100"/>
        <c:noMultiLvlLbl val="1"/>
      </c:catAx>
      <c:valAx>
        <c:axId val="48360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3604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61380551</c:v>
                </c:pt>
                <c:pt idx="1">
                  <c:v>62934621</c:v>
                </c:pt>
                <c:pt idx="2">
                  <c:v>63538413</c:v>
                </c:pt>
                <c:pt idx="3">
                  <c:v>63431244</c:v>
                </c:pt>
                <c:pt idx="4">
                  <c:v>64447457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CB-4421-A073-3AEE771E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84968"/>
        <c:axId val="48428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CB-4421-A073-3AEE771E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4968"/>
        <c:axId val="484285752"/>
      </c:lineChart>
      <c:catAx>
        <c:axId val="484284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4285752"/>
        <c:crosses val="autoZero"/>
        <c:auto val="1"/>
        <c:lblAlgn val="ctr"/>
        <c:lblOffset val="100"/>
        <c:noMultiLvlLbl val="1"/>
      </c:catAx>
      <c:valAx>
        <c:axId val="48428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4284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29.2</c:v>
                </c:pt>
                <c:pt idx="2">
                  <c:v>29.6</c:v>
                </c:pt>
                <c:pt idx="3">
                  <c:v>31.3</c:v>
                </c:pt>
                <c:pt idx="4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E9-4048-A8E0-2C7AF398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86144"/>
        <c:axId val="484283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E9-4048-A8E0-2C7AF398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6144"/>
        <c:axId val="484283400"/>
      </c:lineChart>
      <c:catAx>
        <c:axId val="48428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4283400"/>
        <c:crosses val="autoZero"/>
        <c:auto val="1"/>
        <c:lblAlgn val="ctr"/>
        <c:lblOffset val="100"/>
        <c:noMultiLvlLbl val="1"/>
      </c:catAx>
      <c:valAx>
        <c:axId val="484283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428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53.9</c:v>
                </c:pt>
                <c:pt idx="2">
                  <c:v>54.2</c:v>
                </c:pt>
                <c:pt idx="3">
                  <c:v>52.6</c:v>
                </c:pt>
                <c:pt idx="4">
                  <c:v>56.3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62-407A-8C2E-952BAF2F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85360"/>
        <c:axId val="48428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62-407A-8C2E-952BAF2F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5360"/>
        <c:axId val="484286536"/>
      </c:lineChart>
      <c:catAx>
        <c:axId val="484285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4286536"/>
        <c:crosses val="autoZero"/>
        <c:auto val="1"/>
        <c:lblAlgn val="ctr"/>
        <c:lblOffset val="100"/>
        <c:noMultiLvlLbl val="1"/>
      </c:catAx>
      <c:valAx>
        <c:axId val="48428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4285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18756</c:v>
                </c:pt>
                <c:pt idx="1">
                  <c:v>19943</c:v>
                </c:pt>
                <c:pt idx="2">
                  <c:v>21285</c:v>
                </c:pt>
                <c:pt idx="3">
                  <c:v>23156</c:v>
                </c:pt>
                <c:pt idx="4">
                  <c:v>24990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BA-4592-A5FA-BB7568F93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87320"/>
        <c:axId val="48428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BA-4592-A5FA-BB7568F93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7320"/>
        <c:axId val="484289280"/>
      </c:lineChart>
      <c:catAx>
        <c:axId val="484287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4289280"/>
        <c:crosses val="autoZero"/>
        <c:auto val="1"/>
        <c:lblAlgn val="ctr"/>
        <c:lblOffset val="100"/>
        <c:noMultiLvlLbl val="1"/>
      </c:catAx>
      <c:valAx>
        <c:axId val="48428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4287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68521</c:v>
                </c:pt>
                <c:pt idx="1">
                  <c:v>71965</c:v>
                </c:pt>
                <c:pt idx="2">
                  <c:v>76739</c:v>
                </c:pt>
                <c:pt idx="3">
                  <c:v>78960</c:v>
                </c:pt>
                <c:pt idx="4">
                  <c:v>84217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21-4DF7-B69F-2340D88E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82616"/>
        <c:axId val="48428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21-4DF7-B69F-2340D88E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2616"/>
        <c:axId val="484283792"/>
      </c:lineChart>
      <c:catAx>
        <c:axId val="484282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84283792"/>
        <c:crosses val="autoZero"/>
        <c:auto val="1"/>
        <c:lblAlgn val="ctr"/>
        <c:lblOffset val="100"/>
        <c:noMultiLvlLbl val="1"/>
      </c:catAx>
      <c:valAx>
        <c:axId val="48428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4282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view="pageBreakPreview" zoomScale="55" zoomScaleNormal="55" zoomScaleSheetLayoutView="55" workbookViewId="0">
      <selection activeCell="OX72" sqref="OX72"/>
    </sheetView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広島県　県立広島病院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500床以上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学術・研究機関出身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650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34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透 I 未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が へ 災 地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>
        <f>データ!AC6</f>
        <v>50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700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2812477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68179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非該当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７：１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602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602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184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101.3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102.1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101.3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99.5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102.9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98.3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99.3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97.7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97.8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92.9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104.7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103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106.7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105.1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106.5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85.9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85.1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78.099999999999994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77.3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78.900000000000006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99.8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100.1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93.6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94.1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93.7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88.7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33.9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34.9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32.6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27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34.200000000000003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79.5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79.900000000000006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80.2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70.599999999999994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185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186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68521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71965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76739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78960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84217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18756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19943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21285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23156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24990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55.6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53.9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54.2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52.6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56.3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28.1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29.2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29.6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31.3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32.200000000000003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64765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66228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68751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70630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75766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17680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18393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19207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20687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22637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49.2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48.7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48.3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47.7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51.8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27.4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27.8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28.1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29.2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183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66.900000000000006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66.400000000000006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68.3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70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71.3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66.900000000000006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70.400000000000006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72.400000000000006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73.5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61380551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62934621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63538413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63431244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64447457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51.2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52.5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64.3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67.099999999999994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67.900000000000006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69.2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51669762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53351028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55620962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57155394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58042153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OGVoaNWWqDlJpSj9KXuvqJiWvqwgb0iYSILDXgozRRl0qETqn/lJW0t8ZZiO2r9xl2o783gASFQGgDbHWj8/aA==" saltValue="eHiUZGGCq1gmsUVuIyqpTw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4" width="11.90625" customWidth="1"/>
    <col min="155" max="155" width="10.9062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106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107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108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109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110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111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112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113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114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115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116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152</v>
      </c>
      <c r="AU5" s="62" t="s">
        <v>153</v>
      </c>
      <c r="AV5" s="62" t="s">
        <v>154</v>
      </c>
      <c r="AW5" s="62" t="s">
        <v>155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152</v>
      </c>
      <c r="BF5" s="62" t="s">
        <v>142</v>
      </c>
      <c r="BG5" s="62" t="s">
        <v>143</v>
      </c>
      <c r="BH5" s="62" t="s">
        <v>155</v>
      </c>
      <c r="BI5" s="62" t="s">
        <v>156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157</v>
      </c>
      <c r="BQ5" s="62" t="s">
        <v>142</v>
      </c>
      <c r="BR5" s="62" t="s">
        <v>143</v>
      </c>
      <c r="BS5" s="62" t="s">
        <v>155</v>
      </c>
      <c r="BT5" s="62" t="s">
        <v>156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141</v>
      </c>
      <c r="CB5" s="62" t="s">
        <v>158</v>
      </c>
      <c r="CC5" s="62" t="s">
        <v>154</v>
      </c>
      <c r="CD5" s="62" t="s">
        <v>155</v>
      </c>
      <c r="CE5" s="62" t="s">
        <v>156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152</v>
      </c>
      <c r="CM5" s="62" t="s">
        <v>158</v>
      </c>
      <c r="CN5" s="62" t="s">
        <v>143</v>
      </c>
      <c r="CO5" s="62" t="s">
        <v>155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152</v>
      </c>
      <c r="CX5" s="62" t="s">
        <v>153</v>
      </c>
      <c r="CY5" s="62" t="s">
        <v>159</v>
      </c>
      <c r="CZ5" s="62" t="s">
        <v>155</v>
      </c>
      <c r="DA5" s="62" t="s">
        <v>160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141</v>
      </c>
      <c r="DI5" s="62" t="s">
        <v>158</v>
      </c>
      <c r="DJ5" s="62" t="s">
        <v>159</v>
      </c>
      <c r="DK5" s="62" t="s">
        <v>161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152</v>
      </c>
      <c r="DT5" s="62" t="s">
        <v>158</v>
      </c>
      <c r="DU5" s="62" t="s">
        <v>159</v>
      </c>
      <c r="DV5" s="62" t="s">
        <v>161</v>
      </c>
      <c r="DW5" s="62" t="s">
        <v>156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152</v>
      </c>
      <c r="EE5" s="62" t="s">
        <v>158</v>
      </c>
      <c r="EF5" s="62" t="s">
        <v>143</v>
      </c>
      <c r="EG5" s="62" t="s">
        <v>155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162</v>
      </c>
      <c r="EO5" s="62" t="s">
        <v>141</v>
      </c>
      <c r="EP5" s="62" t="s">
        <v>142</v>
      </c>
      <c r="EQ5" s="62" t="s">
        <v>154</v>
      </c>
      <c r="ER5" s="62" t="s">
        <v>155</v>
      </c>
      <c r="ES5" s="62" t="s">
        <v>156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>
      <c r="A6" s="48" t="s">
        <v>163</v>
      </c>
      <c r="B6" s="63">
        <f>B8</f>
        <v>2020</v>
      </c>
      <c r="C6" s="63">
        <f t="shared" ref="C6:M6" si="2">C8</f>
        <v>340006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広島県　県立広島病院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学術・研究機関出身</v>
      </c>
      <c r="P6" s="63" t="str">
        <f>P8</f>
        <v>直営</v>
      </c>
      <c r="Q6" s="64">
        <f t="shared" ref="Q6:AH6" si="3">Q8</f>
        <v>34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へ 災 地 輪</v>
      </c>
      <c r="U6" s="64">
        <f>U8</f>
        <v>2812477</v>
      </c>
      <c r="V6" s="64">
        <f>V8</f>
        <v>68179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650</v>
      </c>
      <c r="AA6" s="64" t="str">
        <f t="shared" si="3"/>
        <v>-</v>
      </c>
      <c r="AB6" s="64" t="str">
        <f t="shared" si="3"/>
        <v>-</v>
      </c>
      <c r="AC6" s="64">
        <f t="shared" si="3"/>
        <v>50</v>
      </c>
      <c r="AD6" s="64" t="str">
        <f t="shared" si="3"/>
        <v>-</v>
      </c>
      <c r="AE6" s="64">
        <f t="shared" si="3"/>
        <v>700</v>
      </c>
      <c r="AF6" s="64">
        <f t="shared" si="3"/>
        <v>602</v>
      </c>
      <c r="AG6" s="64" t="str">
        <f t="shared" si="3"/>
        <v>-</v>
      </c>
      <c r="AH6" s="64">
        <f t="shared" si="3"/>
        <v>602</v>
      </c>
      <c r="AI6" s="65">
        <f>IF(AI8="-",NA(),AI8)</f>
        <v>101.3</v>
      </c>
      <c r="AJ6" s="65">
        <f t="shared" ref="AJ6:AR6" si="5">IF(AJ8="-",NA(),AJ8)</f>
        <v>102.1</v>
      </c>
      <c r="AK6" s="65">
        <f t="shared" si="5"/>
        <v>101.3</v>
      </c>
      <c r="AL6" s="65">
        <f t="shared" si="5"/>
        <v>99.5</v>
      </c>
      <c r="AM6" s="65">
        <f t="shared" si="5"/>
        <v>102.9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98.3</v>
      </c>
      <c r="AU6" s="65">
        <f t="shared" ref="AU6:BC6" si="6">IF(AU8="-",NA(),AU8)</f>
        <v>99.3</v>
      </c>
      <c r="AV6" s="65">
        <f t="shared" si="6"/>
        <v>97.7</v>
      </c>
      <c r="AW6" s="65">
        <f t="shared" si="6"/>
        <v>97.8</v>
      </c>
      <c r="AX6" s="65">
        <f t="shared" si="6"/>
        <v>92.9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104.7</v>
      </c>
      <c r="BF6" s="65">
        <f t="shared" ref="BF6:BN6" si="7">IF(BF8="-",NA(),BF8)</f>
        <v>103</v>
      </c>
      <c r="BG6" s="65">
        <f t="shared" si="7"/>
        <v>106.7</v>
      </c>
      <c r="BH6" s="65">
        <f t="shared" si="7"/>
        <v>105.1</v>
      </c>
      <c r="BI6" s="65">
        <f t="shared" si="7"/>
        <v>106.5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85.9</v>
      </c>
      <c r="BQ6" s="65">
        <f t="shared" ref="BQ6:BY6" si="8">IF(BQ8="-",NA(),BQ8)</f>
        <v>85.1</v>
      </c>
      <c r="BR6" s="65">
        <f t="shared" si="8"/>
        <v>78.099999999999994</v>
      </c>
      <c r="BS6" s="65">
        <f t="shared" si="8"/>
        <v>77.3</v>
      </c>
      <c r="BT6" s="65">
        <f t="shared" si="8"/>
        <v>78.900000000000006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68521</v>
      </c>
      <c r="CB6" s="66">
        <f t="shared" ref="CB6:CJ6" si="9">IF(CB8="-",NA(),CB8)</f>
        <v>71965</v>
      </c>
      <c r="CC6" s="66">
        <f t="shared" si="9"/>
        <v>76739</v>
      </c>
      <c r="CD6" s="66">
        <f t="shared" si="9"/>
        <v>78960</v>
      </c>
      <c r="CE6" s="66">
        <f t="shared" si="9"/>
        <v>84217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18756</v>
      </c>
      <c r="CM6" s="66">
        <f t="shared" ref="CM6:CU6" si="10">IF(CM8="-",NA(),CM8)</f>
        <v>19943</v>
      </c>
      <c r="CN6" s="66">
        <f t="shared" si="10"/>
        <v>21285</v>
      </c>
      <c r="CO6" s="66">
        <f t="shared" si="10"/>
        <v>23156</v>
      </c>
      <c r="CP6" s="66">
        <f t="shared" si="10"/>
        <v>24990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55.6</v>
      </c>
      <c r="CX6" s="65">
        <f t="shared" ref="CX6:DF6" si="11">IF(CX8="-",NA(),CX8)</f>
        <v>53.9</v>
      </c>
      <c r="CY6" s="65">
        <f t="shared" si="11"/>
        <v>54.2</v>
      </c>
      <c r="CZ6" s="65">
        <f t="shared" si="11"/>
        <v>52.6</v>
      </c>
      <c r="DA6" s="65">
        <f t="shared" si="11"/>
        <v>56.3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28.1</v>
      </c>
      <c r="DI6" s="65">
        <f t="shared" ref="DI6:DQ6" si="12">IF(DI8="-",NA(),DI8)</f>
        <v>29.2</v>
      </c>
      <c r="DJ6" s="65">
        <f t="shared" si="12"/>
        <v>29.6</v>
      </c>
      <c r="DK6" s="65">
        <f t="shared" si="12"/>
        <v>31.3</v>
      </c>
      <c r="DL6" s="65">
        <f t="shared" si="12"/>
        <v>32.200000000000003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66.900000000000006</v>
      </c>
      <c r="DT6" s="65">
        <f t="shared" ref="DT6:EB6" si="13">IF(DT8="-",NA(),DT8)</f>
        <v>66.400000000000006</v>
      </c>
      <c r="DU6" s="65">
        <f t="shared" si="13"/>
        <v>68.3</v>
      </c>
      <c r="DV6" s="65">
        <f t="shared" si="13"/>
        <v>70</v>
      </c>
      <c r="DW6" s="65">
        <f t="shared" si="13"/>
        <v>71.3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74</v>
      </c>
      <c r="EE6" s="65">
        <f t="shared" ref="EE6:EM6" si="14">IF(EE8="-",NA(),EE8)</f>
        <v>66.900000000000006</v>
      </c>
      <c r="EF6" s="65">
        <f t="shared" si="14"/>
        <v>70.400000000000006</v>
      </c>
      <c r="EG6" s="65">
        <f t="shared" si="14"/>
        <v>72.400000000000006</v>
      </c>
      <c r="EH6" s="65">
        <f t="shared" si="14"/>
        <v>73.5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61380551</v>
      </c>
      <c r="EP6" s="66">
        <f t="shared" ref="EP6:EX6" si="15">IF(EP8="-",NA(),EP8)</f>
        <v>62934621</v>
      </c>
      <c r="EQ6" s="66">
        <f t="shared" si="15"/>
        <v>63538413</v>
      </c>
      <c r="ER6" s="66">
        <f t="shared" si="15"/>
        <v>63431244</v>
      </c>
      <c r="ES6" s="66">
        <f t="shared" si="15"/>
        <v>64447457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164</v>
      </c>
      <c r="B7" s="63">
        <f t="shared" ref="B7:AH7" si="16">B8</f>
        <v>2020</v>
      </c>
      <c r="C7" s="63">
        <f t="shared" si="16"/>
        <v>340006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学術・研究機関出身</v>
      </c>
      <c r="P7" s="63" t="str">
        <f>P8</f>
        <v>直営</v>
      </c>
      <c r="Q7" s="64">
        <f t="shared" si="16"/>
        <v>34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が へ 災 地 輪</v>
      </c>
      <c r="U7" s="64">
        <f>U8</f>
        <v>2812477</v>
      </c>
      <c r="V7" s="64">
        <f>V8</f>
        <v>68179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650</v>
      </c>
      <c r="AA7" s="64" t="str">
        <f t="shared" si="16"/>
        <v>-</v>
      </c>
      <c r="AB7" s="64" t="str">
        <f t="shared" si="16"/>
        <v>-</v>
      </c>
      <c r="AC7" s="64">
        <f t="shared" si="16"/>
        <v>50</v>
      </c>
      <c r="AD7" s="64" t="str">
        <f t="shared" si="16"/>
        <v>-</v>
      </c>
      <c r="AE7" s="64">
        <f t="shared" si="16"/>
        <v>700</v>
      </c>
      <c r="AF7" s="64">
        <f t="shared" si="16"/>
        <v>602</v>
      </c>
      <c r="AG7" s="64" t="str">
        <f t="shared" si="16"/>
        <v>-</v>
      </c>
      <c r="AH7" s="64">
        <f t="shared" si="16"/>
        <v>602</v>
      </c>
      <c r="AI7" s="65">
        <f>AI8</f>
        <v>101.3</v>
      </c>
      <c r="AJ7" s="65">
        <f t="shared" ref="AJ7:AR7" si="17">AJ8</f>
        <v>102.1</v>
      </c>
      <c r="AK7" s="65">
        <f t="shared" si="17"/>
        <v>101.3</v>
      </c>
      <c r="AL7" s="65">
        <f t="shared" si="17"/>
        <v>99.5</v>
      </c>
      <c r="AM7" s="65">
        <f t="shared" si="17"/>
        <v>102.9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98.3</v>
      </c>
      <c r="AU7" s="65">
        <f t="shared" ref="AU7:BC7" si="18">AU8</f>
        <v>99.3</v>
      </c>
      <c r="AV7" s="65">
        <f t="shared" si="18"/>
        <v>97.7</v>
      </c>
      <c r="AW7" s="65">
        <f t="shared" si="18"/>
        <v>97.8</v>
      </c>
      <c r="AX7" s="65">
        <f t="shared" si="18"/>
        <v>92.9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104.7</v>
      </c>
      <c r="BF7" s="65">
        <f t="shared" ref="BF7:BN7" si="19">BF8</f>
        <v>103</v>
      </c>
      <c r="BG7" s="65">
        <f t="shared" si="19"/>
        <v>106.7</v>
      </c>
      <c r="BH7" s="65">
        <f t="shared" si="19"/>
        <v>105.1</v>
      </c>
      <c r="BI7" s="65">
        <f t="shared" si="19"/>
        <v>106.5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85.9</v>
      </c>
      <c r="BQ7" s="65">
        <f t="shared" ref="BQ7:BY7" si="20">BQ8</f>
        <v>85.1</v>
      </c>
      <c r="BR7" s="65">
        <f t="shared" si="20"/>
        <v>78.099999999999994</v>
      </c>
      <c r="BS7" s="65">
        <f t="shared" si="20"/>
        <v>77.3</v>
      </c>
      <c r="BT7" s="65">
        <f t="shared" si="20"/>
        <v>78.900000000000006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68521</v>
      </c>
      <c r="CB7" s="66">
        <f t="shared" ref="CB7:CJ7" si="21">CB8</f>
        <v>71965</v>
      </c>
      <c r="CC7" s="66">
        <f t="shared" si="21"/>
        <v>76739</v>
      </c>
      <c r="CD7" s="66">
        <f t="shared" si="21"/>
        <v>78960</v>
      </c>
      <c r="CE7" s="66">
        <f t="shared" si="21"/>
        <v>84217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18756</v>
      </c>
      <c r="CM7" s="66">
        <f t="shared" ref="CM7:CU7" si="22">CM8</f>
        <v>19943</v>
      </c>
      <c r="CN7" s="66">
        <f t="shared" si="22"/>
        <v>21285</v>
      </c>
      <c r="CO7" s="66">
        <f t="shared" si="22"/>
        <v>23156</v>
      </c>
      <c r="CP7" s="66">
        <f t="shared" si="22"/>
        <v>24990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55.6</v>
      </c>
      <c r="CX7" s="65">
        <f t="shared" ref="CX7:DF7" si="23">CX8</f>
        <v>53.9</v>
      </c>
      <c r="CY7" s="65">
        <f t="shared" si="23"/>
        <v>54.2</v>
      </c>
      <c r="CZ7" s="65">
        <f t="shared" si="23"/>
        <v>52.6</v>
      </c>
      <c r="DA7" s="65">
        <f t="shared" si="23"/>
        <v>56.3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28.1</v>
      </c>
      <c r="DI7" s="65">
        <f t="shared" ref="DI7:DQ7" si="24">DI8</f>
        <v>29.2</v>
      </c>
      <c r="DJ7" s="65">
        <f t="shared" si="24"/>
        <v>29.6</v>
      </c>
      <c r="DK7" s="65">
        <f t="shared" si="24"/>
        <v>31.3</v>
      </c>
      <c r="DL7" s="65">
        <f t="shared" si="24"/>
        <v>32.200000000000003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66.900000000000006</v>
      </c>
      <c r="DT7" s="65">
        <f t="shared" ref="DT7:EB7" si="25">DT8</f>
        <v>66.400000000000006</v>
      </c>
      <c r="DU7" s="65">
        <f t="shared" si="25"/>
        <v>68.3</v>
      </c>
      <c r="DV7" s="65">
        <f t="shared" si="25"/>
        <v>70</v>
      </c>
      <c r="DW7" s="65">
        <f t="shared" si="25"/>
        <v>71.3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74</v>
      </c>
      <c r="EE7" s="65">
        <f t="shared" ref="EE7:EM7" si="26">EE8</f>
        <v>66.900000000000006</v>
      </c>
      <c r="EF7" s="65">
        <f t="shared" si="26"/>
        <v>70.400000000000006</v>
      </c>
      <c r="EG7" s="65">
        <f t="shared" si="26"/>
        <v>72.400000000000006</v>
      </c>
      <c r="EH7" s="65">
        <f t="shared" si="26"/>
        <v>73.5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61380551</v>
      </c>
      <c r="EP7" s="66">
        <f t="shared" ref="EP7:EX7" si="27">EP8</f>
        <v>62934621</v>
      </c>
      <c r="EQ7" s="66">
        <f t="shared" si="27"/>
        <v>63538413</v>
      </c>
      <c r="ER7" s="66">
        <f t="shared" si="27"/>
        <v>63431244</v>
      </c>
      <c r="ES7" s="66">
        <f t="shared" si="27"/>
        <v>64447457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>
      <c r="A8" s="48"/>
      <c r="B8" s="68">
        <v>2020</v>
      </c>
      <c r="C8" s="68">
        <v>340006</v>
      </c>
      <c r="D8" s="68">
        <v>46</v>
      </c>
      <c r="E8" s="68">
        <v>6</v>
      </c>
      <c r="F8" s="68">
        <v>0</v>
      </c>
      <c r="G8" s="68">
        <v>1</v>
      </c>
      <c r="H8" s="68" t="s">
        <v>165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34</v>
      </c>
      <c r="R8" s="68" t="s">
        <v>173</v>
      </c>
      <c r="S8" s="68" t="s">
        <v>174</v>
      </c>
      <c r="T8" s="68" t="s">
        <v>175</v>
      </c>
      <c r="U8" s="69">
        <v>2812477</v>
      </c>
      <c r="V8" s="69">
        <v>68179</v>
      </c>
      <c r="W8" s="68" t="s">
        <v>176</v>
      </c>
      <c r="X8" s="68" t="s">
        <v>176</v>
      </c>
      <c r="Y8" s="70" t="s">
        <v>177</v>
      </c>
      <c r="Z8" s="69">
        <v>650</v>
      </c>
      <c r="AA8" s="69" t="s">
        <v>39</v>
      </c>
      <c r="AB8" s="69" t="s">
        <v>39</v>
      </c>
      <c r="AC8" s="69">
        <v>50</v>
      </c>
      <c r="AD8" s="69" t="s">
        <v>39</v>
      </c>
      <c r="AE8" s="69">
        <v>700</v>
      </c>
      <c r="AF8" s="69">
        <v>602</v>
      </c>
      <c r="AG8" s="69" t="s">
        <v>39</v>
      </c>
      <c r="AH8" s="69">
        <v>602</v>
      </c>
      <c r="AI8" s="71">
        <v>101.3</v>
      </c>
      <c r="AJ8" s="71">
        <v>102.1</v>
      </c>
      <c r="AK8" s="71">
        <v>101.3</v>
      </c>
      <c r="AL8" s="71">
        <v>99.5</v>
      </c>
      <c r="AM8" s="71">
        <v>102.9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98.3</v>
      </c>
      <c r="AU8" s="71">
        <v>99.3</v>
      </c>
      <c r="AV8" s="71">
        <v>97.7</v>
      </c>
      <c r="AW8" s="71">
        <v>97.8</v>
      </c>
      <c r="AX8" s="71">
        <v>92.9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104.7</v>
      </c>
      <c r="BF8" s="72">
        <v>103</v>
      </c>
      <c r="BG8" s="72">
        <v>106.7</v>
      </c>
      <c r="BH8" s="72">
        <v>105.1</v>
      </c>
      <c r="BI8" s="72">
        <v>106.5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85.9</v>
      </c>
      <c r="BQ8" s="71">
        <v>85.1</v>
      </c>
      <c r="BR8" s="71">
        <v>78.099999999999994</v>
      </c>
      <c r="BS8" s="71">
        <v>77.3</v>
      </c>
      <c r="BT8" s="71">
        <v>78.900000000000006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68521</v>
      </c>
      <c r="CB8" s="72">
        <v>71965</v>
      </c>
      <c r="CC8" s="72">
        <v>76739</v>
      </c>
      <c r="CD8" s="72">
        <v>78960</v>
      </c>
      <c r="CE8" s="72">
        <v>84217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18756</v>
      </c>
      <c r="CM8" s="72">
        <v>19943</v>
      </c>
      <c r="CN8" s="72">
        <v>21285</v>
      </c>
      <c r="CO8" s="72">
        <v>23156</v>
      </c>
      <c r="CP8" s="72">
        <v>24990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55.6</v>
      </c>
      <c r="CX8" s="72">
        <v>53.9</v>
      </c>
      <c r="CY8" s="72">
        <v>54.2</v>
      </c>
      <c r="CZ8" s="72">
        <v>52.6</v>
      </c>
      <c r="DA8" s="72">
        <v>56.3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28.1</v>
      </c>
      <c r="DI8" s="72">
        <v>29.2</v>
      </c>
      <c r="DJ8" s="72">
        <v>29.6</v>
      </c>
      <c r="DK8" s="72">
        <v>31.3</v>
      </c>
      <c r="DL8" s="72">
        <v>32.200000000000003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66.900000000000006</v>
      </c>
      <c r="DT8" s="71">
        <v>66.400000000000006</v>
      </c>
      <c r="DU8" s="71">
        <v>68.3</v>
      </c>
      <c r="DV8" s="71">
        <v>70</v>
      </c>
      <c r="DW8" s="71">
        <v>71.3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74</v>
      </c>
      <c r="EE8" s="71">
        <v>66.900000000000006</v>
      </c>
      <c r="EF8" s="71">
        <v>70.400000000000006</v>
      </c>
      <c r="EG8" s="71">
        <v>72.400000000000006</v>
      </c>
      <c r="EH8" s="71">
        <v>73.5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61380551</v>
      </c>
      <c r="EP8" s="72">
        <v>62934621</v>
      </c>
      <c r="EQ8" s="72">
        <v>63538413</v>
      </c>
      <c r="ER8" s="72">
        <v>63431244</v>
      </c>
      <c r="ES8" s="72">
        <v>64447457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178</v>
      </c>
      <c r="C10" s="77" t="s">
        <v>179</v>
      </c>
      <c r="D10" s="77" t="s">
        <v>180</v>
      </c>
      <c r="E10" s="77" t="s">
        <v>181</v>
      </c>
      <c r="F10" s="77" t="s">
        <v>182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2022-01-07T07:31:34Z</cp:lastPrinted>
  <dcterms:created xsi:type="dcterms:W3CDTF">2021-12-03T08:52:15Z</dcterms:created>
  <dcterms:modified xsi:type="dcterms:W3CDTF">2022-01-07T07:31:36Z</dcterms:modified>
  <cp:category/>
</cp:coreProperties>
</file>