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IxWE7Wd25usEAGJhNSFw8axoRyIIAx8jf4asVNM73FTMPwOJ+XdcA4T6q+Y8av+qn9Rpdt1Mk19rE2HH3OQ==" workbookSaltValue="jWRawn1V6HQFJB6v6LeCnA=="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iterate="1" iterateCount="1" iterateDelta="0"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<sst xmlns="http://schemas.openxmlformats.org/spreadsheetml/2006/main" xmlns:r="http://schemas.openxmlformats.org/officeDocument/2006/relationships" count="115" uniqueCount="115">
  <si>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</si>
  <si>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</si>
  <si>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</si>
  <si>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</si>
  <si>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</si>
  <si>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</si>
  <si>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</si>
  <si>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</si>
  <si>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</si>
  <si>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</si>
  <si>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</si>
  <si>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</si>
  <si>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</si>
  <si>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</si>
  <si>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</si>
  <si>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</si>
  <si>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</si>
  <si>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</si>
  <si>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</si>
  <si>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</si>
  <si>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</si>
  <si>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</si>
  <si>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</si>
  <si>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</si>
  <si>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</si>
  <si>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</si>
  <si>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○維持管理費や建設改良費等の支出に対し、関係市町との協定に基づく市町負担金等の収入により収支均衡を図っているため、事業費用に要する収益は十分確保されている。
○しかしながら、今後、公営企業を取り巻く環境が厳しさを増すことが想定される中、事業を継続的に行えるよう、施設の改築・更新にあたっては、新技術や省エネルギー機器の導入検討を行い、維持管理費の縮減等に努めるとともに、関係市町と協力して、普及率、接続率向上に向け取り組むなど、経営戦略に基づいた経営の効率化・健全化を行う。</t>
    <rPh sb="57" eb="59">
      <t>ジギョウ</t>
    </rPh>
    <rPh sb="175" eb="176">
      <t>トウ</t>
    </rPh>
    <rPh sb="205" eb="206">
      <t>ム</t>
    </rPh>
    <rPh sb="207" eb="208">
      <t>ト</t>
    </rPh>
    <rPh sb="209" eb="210">
      <t>ク</t>
    </rPh>
    <rPh sb="214" eb="216">
      <t>ケイエイ</t>
    </rPh>
    <rPh sb="216" eb="218">
      <t>センリャク</t>
    </rPh>
    <rPh sb="219" eb="220">
      <t>モト</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</si>
  <si>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</si>
  <si>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</si>
  <si>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</si>
  <si>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</si>
  <si>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</si>
  <si>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</si>
  <si>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</si>
  <si>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</si>
  <si>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</si>
  <si>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</si>
  <si>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</si>
  <si>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</si>
  <si>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</si>
  <si>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</si>
  <si>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</si>
  <si>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</si>
  <si>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</si>
  <si>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</si>
  <si>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</si>
  <si>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</si>
  <si>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</si>
  <si>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</si>
  <si>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</si>
  <si>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</si>
  <si>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流域下水道</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</si>
  <si>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</si>
  <si>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</si>
  <si>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</si>
  <si>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</si>
  <si>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</si>
  <si>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</si>
  <si>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</si>
  <si>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</si>
  <si>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</si>
  <si>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</si>
  <si>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</si>
  <si>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</si>
  <si>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</si>
  <si>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</si>
  <si>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</si>
  <si>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</si>
  <si>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</si>
  <si>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</si>
  <si>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</si>
  <si>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</si>
  <si>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</si>
  <si>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</si>
  <si>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</si>
  <si>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</si>
  <si>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</si>
  <si>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</si>
  <si>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</si>
  <si>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</si>
  <si>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</si>
  <si>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</si>
  <si>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</si>
  <si>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</si>
  <si>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</si>
  <si>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</si>
  <si>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</si>
  <si>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</si>
  <si>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</si>
  <si>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</si>
  <si>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</si>
  <si>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</si>
  <si>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</si>
  <si>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</si>
  <si>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</si>
  <si>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</si>
  <si>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</si>
  <si>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山口県</t>
  </si>
  <si>
    <t>法適用</t>
  </si>
  <si>
    <t>下水道事業</t>
  </si>
  <si>
    <t>E1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</si>
  <si>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</si>
  <si>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</si>
  <si>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</si>
  <si>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</si>
  <si>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</si>
  <si>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</si>
  <si>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</si>
  <si>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</si>
  <si>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</si>
  <si>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</si>
  <si>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</si>
  <si>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</si>
  <si>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○処理施設について、老朽化が進行した施設では、部品交換などの修繕だけでは機能の回復が困難なものも出始めている。
○老朽化対策のためストックマネジメント計画を策定し、施設の改築・更新を計画的かつ効率的に実施するとともに、事業費の平準化及びライフサイクルコストの低減を図っている。</t>
    <rPh sb="57" eb="60">
      <t>ロウキュウカ</t>
    </rPh>
    <rPh sb="60" eb="62">
      <t>タイサク</t>
    </rPh>
    <rPh sb="78" eb="80">
      <t>サクテイ</t>
    </rPh>
    <phoneticPr fontId="1"/>
  </si>
  <si>
    <t>○経常収支比率及び累積欠損金比率について、本事業は収支均衡を見込んでおり、累積欠損金もない。今後とも経営戦略に基づき計画的に事業を実施する。
〇流動比率について、債務は将来的に関係市町からの負担金収入等による償還を見込んでいるところであるが、維持管理の効率化等を行い、経営改善を図る。
〇企業債残高対事業規模比率について、企業債現在高は前年度から減少したが、今後、施設の老朽化に伴う改築更新等による企業債の発行が見込まれることから、当該指標にも留意した上で事業を実施していく。
○汚水処理原価について、前年度から減少（前年度93.02）したが、全国平均を上回っていることから、今後とも維持管理費等の抑制に努める。
○施設利用率は、前年度から増加（前年度54.71）したが、全国平均を下回っていることから、接続率の向上により、さらなる有収水量の増加に取り組む必要がある。
○水洗化率は、近年上昇傾向にあり全国平均より高い水準であるが、市町事業への助言等を通じて更なる経営の健全化を図る。</t>
    <rPh sb="1" eb="3">
      <t>ケイジョウ</t>
    </rPh>
    <rPh sb="3" eb="5">
      <t>シュウシ</t>
    </rPh>
    <rPh sb="5" eb="7">
      <t>ヒリツ</t>
    </rPh>
    <rPh sb="7" eb="8">
      <t>オヨ</t>
    </rPh>
    <rPh sb="9" eb="11">
      <t>ルイセキ</t>
    </rPh>
    <rPh sb="11" eb="13">
      <t>ケッソン</t>
    </rPh>
    <rPh sb="13" eb="14">
      <t>キン</t>
    </rPh>
    <rPh sb="14" eb="16">
      <t>ヒリツ</t>
    </rPh>
    <rPh sb="21" eb="22">
      <t>ホン</t>
    </rPh>
    <rPh sb="22" eb="24">
      <t>ジギョウ</t>
    </rPh>
    <rPh sb="25" eb="27">
      <t>シュウシ</t>
    </rPh>
    <rPh sb="27" eb="29">
      <t>キンコウ</t>
    </rPh>
    <rPh sb="30" eb="32">
      <t>ミコ</t>
    </rPh>
    <rPh sb="37" eb="39">
      <t>ルイセキ</t>
    </rPh>
    <rPh sb="39" eb="41">
      <t>ケッソン</t>
    </rPh>
    <rPh sb="41" eb="42">
      <t>キン</t>
    </rPh>
    <rPh sb="46" eb="48">
      <t>コンゴ</t>
    </rPh>
    <rPh sb="50" eb="52">
      <t>ケイエイ</t>
    </rPh>
    <rPh sb="52" eb="54">
      <t>センリャク</t>
    </rPh>
    <rPh sb="55" eb="56">
      <t>モト</t>
    </rPh>
    <rPh sb="58" eb="61">
      <t>ケイカクテキ</t>
    </rPh>
    <rPh sb="62" eb="64">
      <t>ジギョウ</t>
    </rPh>
    <rPh sb="65" eb="67">
      <t>ジッシ</t>
    </rPh>
    <rPh sb="72" eb="74">
      <t>リュウドウ</t>
    </rPh>
    <rPh sb="74" eb="76">
      <t>ヒリツ</t>
    </rPh>
    <rPh sb="81" eb="83">
      <t>サイム</t>
    </rPh>
    <rPh sb="84" eb="87">
      <t>ショウライテキ</t>
    </rPh>
    <rPh sb="88" eb="90">
      <t>カンケイ</t>
    </rPh>
    <rPh sb="90" eb="91">
      <t>シ</t>
    </rPh>
    <rPh sb="91" eb="92">
      <t>マチ</t>
    </rPh>
    <rPh sb="95" eb="98">
      <t>フタンキン</t>
    </rPh>
    <rPh sb="98" eb="100">
      <t>シュウニュウ</t>
    </rPh>
    <rPh sb="100" eb="101">
      <t>トウ</t>
    </rPh>
    <rPh sb="104" eb="106">
      <t>ショウカン</t>
    </rPh>
    <rPh sb="107" eb="109">
      <t>ミコ</t>
    </rPh>
    <rPh sb="121" eb="123">
      <t>イジ</t>
    </rPh>
    <rPh sb="123" eb="125">
      <t>カンリ</t>
    </rPh>
    <rPh sb="126" eb="129">
      <t>コウリツカ</t>
    </rPh>
    <rPh sb="129" eb="130">
      <t>トウ</t>
    </rPh>
    <rPh sb="131" eb="132">
      <t>オコナ</t>
    </rPh>
    <rPh sb="134" eb="136">
      <t>ケイエイ</t>
    </rPh>
    <rPh sb="136" eb="138">
      <t>カイゼン</t>
    </rPh>
    <rPh sb="139" eb="140">
      <t>ハカ</t>
    </rPh>
    <rPh sb="161" eb="163">
      <t>キギョウ</t>
    </rPh>
    <rPh sb="168" eb="169">
      <t>マエ</t>
    </rPh>
    <rPh sb="169" eb="171">
      <t>ネンド</t>
    </rPh>
    <rPh sb="179" eb="180">
      <t>イマ</t>
    </rPh>
    <rPh sb="251" eb="252">
      <t>マエ</t>
    </rPh>
    <rPh sb="252" eb="254">
      <t>ネンド</t>
    </rPh>
    <rPh sb="256" eb="258">
      <t>ゲンショウ</t>
    </rPh>
    <rPh sb="259" eb="262">
      <t>ゼンネンド</t>
    </rPh>
    <rPh sb="272" eb="274">
      <t>ゼンコク</t>
    </rPh>
    <rPh sb="274" eb="276">
      <t>ヘイキン</t>
    </rPh>
    <rPh sb="277" eb="278">
      <t>ウエ</t>
    </rPh>
    <rPh sb="278" eb="279">
      <t>カイ</t>
    </rPh>
    <rPh sb="320" eb="322">
      <t>ゾウカ</t>
    </rPh>
    <rPh sb="323" eb="326">
      <t>ゼンネンド</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</si>
</sst>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1.87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56.15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68.2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95.57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94.01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101.63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6.23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31.96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75.27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101.14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135.07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255.67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formatCode="#,##0.00;&quot;△&quot;#,##0.00">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92.92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50.67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【101.70】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【8.92】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【100.43】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【260.55】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【93.88】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【68.03】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【51.03】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【31.52】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【1.84】</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G1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山口県</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14</v>
      </c>
      <c r="X7" s="5"/>
      <c r="Y7" s="5"/>
      <c r="Z7" s="5"/>
      <c r="AA7" s="5"/>
      <c r="AB7" s="5"/>
      <c r="AC7" s="5"/>
      <c r="AD7" s="5" t="s">
        <v>7</v>
      </c>
      <c r="AE7" s="5"/>
      <c r="AF7" s="5"/>
      <c r="AG7" s="5"/>
      <c r="AH7" s="5"/>
      <c r="AI7" s="5"/>
      <c r="AJ7" s="5"/>
      <c r="AK7" s="3"/>
      <c r="AL7" s="5" t="s">
        <v>16</v>
      </c>
      <c r="AM7" s="5"/>
      <c r="AN7" s="5"/>
      <c r="AO7" s="5"/>
      <c r="AP7" s="5"/>
      <c r="AQ7" s="5"/>
      <c r="AR7" s="5"/>
      <c r="AS7" s="5"/>
      <c r="AT7" s="5" t="s">
        <v>8</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流域下水道</v>
      </c>
      <c r="Q8" s="6"/>
      <c r="R8" s="6"/>
      <c r="S8" s="6"/>
      <c r="T8" s="6"/>
      <c r="U8" s="6"/>
      <c r="V8" s="6"/>
      <c r="W8" s="6" t="str">
        <f>データ!L6</f>
        <v>E1</v>
      </c>
      <c r="X8" s="6"/>
      <c r="Y8" s="6"/>
      <c r="Z8" s="6"/>
      <c r="AA8" s="6"/>
      <c r="AB8" s="6"/>
      <c r="AC8" s="6"/>
      <c r="AD8" s="21" t="str">
        <f>データ!$M$6</f>
        <v>非設置</v>
      </c>
      <c r="AE8" s="21"/>
      <c r="AF8" s="21"/>
      <c r="AG8" s="21"/>
      <c r="AH8" s="21"/>
      <c r="AI8" s="21"/>
      <c r="AJ8" s="21"/>
      <c r="AK8" s="3"/>
      <c r="AL8" s="22">
        <f>データ!S6</f>
        <v>1356144</v>
      </c>
      <c r="AM8" s="22"/>
      <c r="AN8" s="22"/>
      <c r="AO8" s="22"/>
      <c r="AP8" s="22"/>
      <c r="AQ8" s="22"/>
      <c r="AR8" s="22"/>
      <c r="AS8" s="22"/>
      <c r="AT8" s="7">
        <f>データ!T6</f>
        <v>6112.54</v>
      </c>
      <c r="AU8" s="7"/>
      <c r="AV8" s="7"/>
      <c r="AW8" s="7"/>
      <c r="AX8" s="7"/>
      <c r="AY8" s="7"/>
      <c r="AZ8" s="7"/>
      <c r="BA8" s="7"/>
      <c r="BB8" s="7">
        <f>データ!U6</f>
        <v>221.86</v>
      </c>
      <c r="BC8" s="7"/>
      <c r="BD8" s="7"/>
      <c r="BE8" s="7"/>
      <c r="BF8" s="7"/>
      <c r="BG8" s="7"/>
      <c r="BH8" s="7"/>
      <c r="BI8" s="7"/>
      <c r="BJ8" s="3"/>
      <c r="BK8" s="3"/>
      <c r="BL8" s="28" t="s">
        <v>13</v>
      </c>
      <c r="BM8" s="38"/>
      <c r="BN8" s="45" t="s">
        <v>20</v>
      </c>
      <c r="BO8" s="48"/>
      <c r="BP8" s="48"/>
      <c r="BQ8" s="48"/>
      <c r="BR8" s="48"/>
      <c r="BS8" s="48"/>
      <c r="BT8" s="48"/>
      <c r="BU8" s="48"/>
      <c r="BV8" s="48"/>
      <c r="BW8" s="48"/>
      <c r="BX8" s="48"/>
      <c r="BY8" s="52"/>
    </row>
    <row r="9" spans="1:78" ht="18.75" customHeight="1">
      <c r="A9" s="2"/>
      <c r="B9" s="5" t="s">
        <v>21</v>
      </c>
      <c r="C9" s="5"/>
      <c r="D9" s="5"/>
      <c r="E9" s="5"/>
      <c r="F9" s="5"/>
      <c r="G9" s="5"/>
      <c r="H9" s="5"/>
      <c r="I9" s="5" t="s">
        <v>23</v>
      </c>
      <c r="J9" s="5"/>
      <c r="K9" s="5"/>
      <c r="L9" s="5"/>
      <c r="M9" s="5"/>
      <c r="N9" s="5"/>
      <c r="O9" s="5"/>
      <c r="P9" s="5" t="s">
        <v>24</v>
      </c>
      <c r="Q9" s="5"/>
      <c r="R9" s="5"/>
      <c r="S9" s="5"/>
      <c r="T9" s="5"/>
      <c r="U9" s="5"/>
      <c r="V9" s="5"/>
      <c r="W9" s="5" t="s">
        <v>28</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9" t="s">
        <v>35</v>
      </c>
      <c r="BM9" s="39"/>
      <c r="BN9" s="46"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85.74</v>
      </c>
      <c r="J10" s="7"/>
      <c r="K10" s="7"/>
      <c r="L10" s="7"/>
      <c r="M10" s="7"/>
      <c r="N10" s="7"/>
      <c r="O10" s="7"/>
      <c r="P10" s="7">
        <f>データ!P6</f>
        <v>71.55</v>
      </c>
      <c r="Q10" s="7"/>
      <c r="R10" s="7"/>
      <c r="S10" s="7"/>
      <c r="T10" s="7"/>
      <c r="U10" s="7"/>
      <c r="V10" s="7"/>
      <c r="W10" s="7">
        <f>データ!Q6</f>
        <v>100</v>
      </c>
      <c r="X10" s="7"/>
      <c r="Y10" s="7"/>
      <c r="Z10" s="7"/>
      <c r="AA10" s="7"/>
      <c r="AB10" s="7"/>
      <c r="AC10" s="7"/>
      <c r="AD10" s="22">
        <f>データ!R6</f>
        <v>0</v>
      </c>
      <c r="AE10" s="22"/>
      <c r="AF10" s="22"/>
      <c r="AG10" s="22"/>
      <c r="AH10" s="22"/>
      <c r="AI10" s="22"/>
      <c r="AJ10" s="22"/>
      <c r="AK10" s="2"/>
      <c r="AL10" s="22">
        <f>データ!V6</f>
        <v>81475</v>
      </c>
      <c r="AM10" s="22"/>
      <c r="AN10" s="22"/>
      <c r="AO10" s="22"/>
      <c r="AP10" s="22"/>
      <c r="AQ10" s="22"/>
      <c r="AR10" s="22"/>
      <c r="AS10" s="22"/>
      <c r="AT10" s="7">
        <f>データ!W6</f>
        <v>25.63</v>
      </c>
      <c r="AU10" s="7"/>
      <c r="AV10" s="7"/>
      <c r="AW10" s="7"/>
      <c r="AX10" s="7"/>
      <c r="AY10" s="7"/>
      <c r="AZ10" s="7"/>
      <c r="BA10" s="7"/>
      <c r="BB10" s="7">
        <f>データ!X6</f>
        <v>3178.89</v>
      </c>
      <c r="BC10" s="7"/>
      <c r="BD10" s="7"/>
      <c r="BE10" s="7"/>
      <c r="BF10" s="7"/>
      <c r="BG10" s="7"/>
      <c r="BH10" s="7"/>
      <c r="BI10" s="7"/>
      <c r="BJ10" s="2"/>
      <c r="BK10" s="2"/>
      <c r="BL10" s="30" t="s">
        <v>38</v>
      </c>
      <c r="BM10" s="40"/>
      <c r="BN10" s="47" t="s">
        <v>39</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113</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26</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42</v>
      </c>
    </row>
    <row r="84" spans="1:78" hidden="1">
      <c r="B84" s="12" t="s">
        <v>43</v>
      </c>
      <c r="C84" s="12"/>
      <c r="D84" s="12"/>
      <c r="E84" s="12" t="s">
        <v>44</v>
      </c>
      <c r="F84" s="12" t="s">
        <v>46</v>
      </c>
      <c r="G84" s="12" t="s">
        <v>47</v>
      </c>
      <c r="H84" s="12" t="s">
        <v>0</v>
      </c>
      <c r="I84" s="12" t="s">
        <v>11</v>
      </c>
      <c r="J84" s="12" t="s">
        <v>48</v>
      </c>
      <c r="K84" s="12" t="s">
        <v>49</v>
      </c>
      <c r="L84" s="12" t="s">
        <v>33</v>
      </c>
      <c r="M84" s="12" t="s">
        <v>37</v>
      </c>
      <c r="N84" s="12" t="s">
        <v>50</v>
      </c>
      <c r="O84" s="12" t="s">
        <v>53</v>
      </c>
    </row>
    <row r="85" spans="1:78" hidden="1">
      <c r="B85" s="12"/>
      <c r="C85" s="12"/>
      <c r="D85" s="12"/>
      <c r="E85" s="12" t="str">
        <f>データ!AI6</f>
        <v>【101.70】</v>
      </c>
      <c r="F85" s="12" t="str">
        <f>データ!AT6</f>
        <v>【8.92】</v>
      </c>
      <c r="G85" s="12" t="str">
        <f>データ!BE6</f>
        <v>【100.43】</v>
      </c>
      <c r="H85" s="12" t="str">
        <f>データ!BP6</f>
        <v>【260.55】</v>
      </c>
      <c r="I85" s="12" t="str">
        <f>データ!CA6</f>
        <v>【0.00】</v>
      </c>
      <c r="J85" s="12" t="str">
        <f>データ!CL6</f>
        <v>【51.03】</v>
      </c>
      <c r="K85" s="12" t="str">
        <f>データ!CW6</f>
        <v>【68.03】</v>
      </c>
      <c r="L85" s="12" t="str">
        <f>データ!DH6</f>
        <v>【93.88】</v>
      </c>
      <c r="M85" s="12" t="str">
        <f>データ!DS6</f>
        <v>【31.52】</v>
      </c>
      <c r="N85" s="12" t="str">
        <f>データ!ED6</f>
        <v>【0.91】</v>
      </c>
      <c r="O85" s="12" t="str">
        <f>データ!EO6</f>
        <v>【1.84】</v>
      </c>
    </row>
  </sheetData>
  <sheetProtection algorithmName="SHA-512" hashValue="NcUIADzjhkGHEMcwKriJcVMVWIPpE40T176kxLljdkicHXRmjOYOOy1JoyUvqKvnF4LDthnbtim18KOmpPb/zg==" saltValue="DKBcWhVH89t92i2tEP0w2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56</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19</v>
      </c>
      <c r="B3" s="62" t="s">
        <v>34</v>
      </c>
      <c r="C3" s="62" t="s">
        <v>58</v>
      </c>
      <c r="D3" s="62" t="s">
        <v>59</v>
      </c>
      <c r="E3" s="62" t="s">
        <v>6</v>
      </c>
      <c r="F3" s="62" t="s">
        <v>5</v>
      </c>
      <c r="G3" s="62" t="s">
        <v>25</v>
      </c>
      <c r="H3" s="69" t="s">
        <v>60</v>
      </c>
      <c r="I3" s="72"/>
      <c r="J3" s="72"/>
      <c r="K3" s="72"/>
      <c r="L3" s="72"/>
      <c r="M3" s="72"/>
      <c r="N3" s="72"/>
      <c r="O3" s="72"/>
      <c r="P3" s="72"/>
      <c r="Q3" s="72"/>
      <c r="R3" s="72"/>
      <c r="S3" s="72"/>
      <c r="T3" s="72"/>
      <c r="U3" s="72"/>
      <c r="V3" s="72"/>
      <c r="W3" s="72"/>
      <c r="X3" s="77"/>
      <c r="Y3" s="80"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61</v>
      </c>
      <c r="B4" s="63"/>
      <c r="C4" s="63"/>
      <c r="D4" s="63"/>
      <c r="E4" s="63"/>
      <c r="F4" s="63"/>
      <c r="G4" s="63"/>
      <c r="H4" s="70"/>
      <c r="I4" s="73"/>
      <c r="J4" s="73"/>
      <c r="K4" s="73"/>
      <c r="L4" s="73"/>
      <c r="M4" s="73"/>
      <c r="N4" s="73"/>
      <c r="O4" s="73"/>
      <c r="P4" s="73"/>
      <c r="Q4" s="73"/>
      <c r="R4" s="73"/>
      <c r="S4" s="73"/>
      <c r="T4" s="73"/>
      <c r="U4" s="73"/>
      <c r="V4" s="73"/>
      <c r="W4" s="73"/>
      <c r="X4" s="78"/>
      <c r="Y4" s="81" t="s">
        <v>52</v>
      </c>
      <c r="Z4" s="81"/>
      <c r="AA4" s="81"/>
      <c r="AB4" s="81"/>
      <c r="AC4" s="81"/>
      <c r="AD4" s="81"/>
      <c r="AE4" s="81"/>
      <c r="AF4" s="81"/>
      <c r="AG4" s="81"/>
      <c r="AH4" s="81"/>
      <c r="AI4" s="81"/>
      <c r="AJ4" s="81" t="s">
        <v>45</v>
      </c>
      <c r="AK4" s="81"/>
      <c r="AL4" s="81"/>
      <c r="AM4" s="81"/>
      <c r="AN4" s="81"/>
      <c r="AO4" s="81"/>
      <c r="AP4" s="81"/>
      <c r="AQ4" s="81"/>
      <c r="AR4" s="81"/>
      <c r="AS4" s="81"/>
      <c r="AT4" s="81"/>
      <c r="AU4" s="81" t="s">
        <v>29</v>
      </c>
      <c r="AV4" s="81"/>
      <c r="AW4" s="81"/>
      <c r="AX4" s="81"/>
      <c r="AY4" s="81"/>
      <c r="AZ4" s="81"/>
      <c r="BA4" s="81"/>
      <c r="BB4" s="81"/>
      <c r="BC4" s="81"/>
      <c r="BD4" s="81"/>
      <c r="BE4" s="81"/>
      <c r="BF4" s="81" t="s">
        <v>62</v>
      </c>
      <c r="BG4" s="81"/>
      <c r="BH4" s="81"/>
      <c r="BI4" s="81"/>
      <c r="BJ4" s="81"/>
      <c r="BK4" s="81"/>
      <c r="BL4" s="81"/>
      <c r="BM4" s="81"/>
      <c r="BN4" s="81"/>
      <c r="BO4" s="81"/>
      <c r="BP4" s="81"/>
      <c r="BQ4" s="81" t="s">
        <v>15</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8">
      <c r="A5" s="60" t="s">
        <v>70</v>
      </c>
      <c r="B5" s="64"/>
      <c r="C5" s="64"/>
      <c r="D5" s="64"/>
      <c r="E5" s="64"/>
      <c r="F5" s="64"/>
      <c r="G5" s="64"/>
      <c r="H5" s="71" t="s">
        <v>57</v>
      </c>
      <c r="I5" s="71" t="s">
        <v>71</v>
      </c>
      <c r="J5" s="71" t="s">
        <v>72</v>
      </c>
      <c r="K5" s="71" t="s">
        <v>73</v>
      </c>
      <c r="L5" s="71" t="s">
        <v>74</v>
      </c>
      <c r="M5" s="71" t="s">
        <v>7</v>
      </c>
      <c r="N5" s="71" t="s">
        <v>75</v>
      </c>
      <c r="O5" s="71" t="s">
        <v>76</v>
      </c>
      <c r="P5" s="71" t="s">
        <v>77</v>
      </c>
      <c r="Q5" s="71" t="s">
        <v>78</v>
      </c>
      <c r="R5" s="71" t="s">
        <v>79</v>
      </c>
      <c r="S5" s="71" t="s">
        <v>80</v>
      </c>
      <c r="T5" s="71" t="s">
        <v>81</v>
      </c>
      <c r="U5" s="71" t="s">
        <v>65</v>
      </c>
      <c r="V5" s="71" t="s">
        <v>82</v>
      </c>
      <c r="W5" s="71" t="s">
        <v>83</v>
      </c>
      <c r="X5" s="71" t="s">
        <v>84</v>
      </c>
      <c r="Y5" s="71" t="s">
        <v>85</v>
      </c>
      <c r="Z5" s="71" t="s">
        <v>86</v>
      </c>
      <c r="AA5" s="71" t="s">
        <v>87</v>
      </c>
      <c r="AB5" s="71" t="s">
        <v>88</v>
      </c>
      <c r="AC5" s="71" t="s">
        <v>89</v>
      </c>
      <c r="AD5" s="71" t="s">
        <v>90</v>
      </c>
      <c r="AE5" s="71" t="s">
        <v>92</v>
      </c>
      <c r="AF5" s="71" t="s">
        <v>93</v>
      </c>
      <c r="AG5" s="71" t="s">
        <v>94</v>
      </c>
      <c r="AH5" s="71" t="s">
        <v>95</v>
      </c>
      <c r="AI5" s="71" t="s">
        <v>43</v>
      </c>
      <c r="AJ5" s="71" t="s">
        <v>85</v>
      </c>
      <c r="AK5" s="71" t="s">
        <v>86</v>
      </c>
      <c r="AL5" s="71" t="s">
        <v>87</v>
      </c>
      <c r="AM5" s="71" t="s">
        <v>88</v>
      </c>
      <c r="AN5" s="71" t="s">
        <v>89</v>
      </c>
      <c r="AO5" s="71" t="s">
        <v>90</v>
      </c>
      <c r="AP5" s="71" t="s">
        <v>92</v>
      </c>
      <c r="AQ5" s="71" t="s">
        <v>93</v>
      </c>
      <c r="AR5" s="71" t="s">
        <v>94</v>
      </c>
      <c r="AS5" s="71" t="s">
        <v>95</v>
      </c>
      <c r="AT5" s="71" t="s">
        <v>91</v>
      </c>
      <c r="AU5" s="71" t="s">
        <v>85</v>
      </c>
      <c r="AV5" s="71" t="s">
        <v>86</v>
      </c>
      <c r="AW5" s="71" t="s">
        <v>87</v>
      </c>
      <c r="AX5" s="71" t="s">
        <v>88</v>
      </c>
      <c r="AY5" s="71" t="s">
        <v>89</v>
      </c>
      <c r="AZ5" s="71" t="s">
        <v>90</v>
      </c>
      <c r="BA5" s="71" t="s">
        <v>92</v>
      </c>
      <c r="BB5" s="71" t="s">
        <v>93</v>
      </c>
      <c r="BC5" s="71" t="s">
        <v>94</v>
      </c>
      <c r="BD5" s="71" t="s">
        <v>95</v>
      </c>
      <c r="BE5" s="71" t="s">
        <v>91</v>
      </c>
      <c r="BF5" s="71" t="s">
        <v>85</v>
      </c>
      <c r="BG5" s="71" t="s">
        <v>86</v>
      </c>
      <c r="BH5" s="71" t="s">
        <v>87</v>
      </c>
      <c r="BI5" s="71" t="s">
        <v>88</v>
      </c>
      <c r="BJ5" s="71" t="s">
        <v>89</v>
      </c>
      <c r="BK5" s="71" t="s">
        <v>90</v>
      </c>
      <c r="BL5" s="71" t="s">
        <v>92</v>
      </c>
      <c r="BM5" s="71" t="s">
        <v>93</v>
      </c>
      <c r="BN5" s="71" t="s">
        <v>94</v>
      </c>
      <c r="BO5" s="71" t="s">
        <v>95</v>
      </c>
      <c r="BP5" s="71" t="s">
        <v>91</v>
      </c>
      <c r="BQ5" s="71" t="s">
        <v>85</v>
      </c>
      <c r="BR5" s="71" t="s">
        <v>86</v>
      </c>
      <c r="BS5" s="71" t="s">
        <v>87</v>
      </c>
      <c r="BT5" s="71" t="s">
        <v>88</v>
      </c>
      <c r="BU5" s="71" t="s">
        <v>89</v>
      </c>
      <c r="BV5" s="71" t="s">
        <v>90</v>
      </c>
      <c r="BW5" s="71" t="s">
        <v>92</v>
      </c>
      <c r="BX5" s="71" t="s">
        <v>93</v>
      </c>
      <c r="BY5" s="71" t="s">
        <v>94</v>
      </c>
      <c r="BZ5" s="71" t="s">
        <v>95</v>
      </c>
      <c r="CA5" s="71" t="s">
        <v>91</v>
      </c>
      <c r="CB5" s="71" t="s">
        <v>85</v>
      </c>
      <c r="CC5" s="71" t="s">
        <v>86</v>
      </c>
      <c r="CD5" s="71" t="s">
        <v>87</v>
      </c>
      <c r="CE5" s="71" t="s">
        <v>88</v>
      </c>
      <c r="CF5" s="71" t="s">
        <v>89</v>
      </c>
      <c r="CG5" s="71" t="s">
        <v>90</v>
      </c>
      <c r="CH5" s="71" t="s">
        <v>92</v>
      </c>
      <c r="CI5" s="71" t="s">
        <v>93</v>
      </c>
      <c r="CJ5" s="71" t="s">
        <v>94</v>
      </c>
      <c r="CK5" s="71" t="s">
        <v>95</v>
      </c>
      <c r="CL5" s="71" t="s">
        <v>91</v>
      </c>
      <c r="CM5" s="71" t="s">
        <v>85</v>
      </c>
      <c r="CN5" s="71" t="s">
        <v>86</v>
      </c>
      <c r="CO5" s="71" t="s">
        <v>87</v>
      </c>
      <c r="CP5" s="71" t="s">
        <v>88</v>
      </c>
      <c r="CQ5" s="71" t="s">
        <v>89</v>
      </c>
      <c r="CR5" s="71" t="s">
        <v>90</v>
      </c>
      <c r="CS5" s="71" t="s">
        <v>92</v>
      </c>
      <c r="CT5" s="71" t="s">
        <v>93</v>
      </c>
      <c r="CU5" s="71" t="s">
        <v>94</v>
      </c>
      <c r="CV5" s="71" t="s">
        <v>95</v>
      </c>
      <c r="CW5" s="71" t="s">
        <v>91</v>
      </c>
      <c r="CX5" s="71" t="s">
        <v>85</v>
      </c>
      <c r="CY5" s="71" t="s">
        <v>86</v>
      </c>
      <c r="CZ5" s="71" t="s">
        <v>87</v>
      </c>
      <c r="DA5" s="71" t="s">
        <v>88</v>
      </c>
      <c r="DB5" s="71" t="s">
        <v>89</v>
      </c>
      <c r="DC5" s="71" t="s">
        <v>90</v>
      </c>
      <c r="DD5" s="71" t="s">
        <v>92</v>
      </c>
      <c r="DE5" s="71" t="s">
        <v>93</v>
      </c>
      <c r="DF5" s="71" t="s">
        <v>94</v>
      </c>
      <c r="DG5" s="71" t="s">
        <v>95</v>
      </c>
      <c r="DH5" s="71" t="s">
        <v>91</v>
      </c>
      <c r="DI5" s="71" t="s">
        <v>85</v>
      </c>
      <c r="DJ5" s="71" t="s">
        <v>86</v>
      </c>
      <c r="DK5" s="71" t="s">
        <v>87</v>
      </c>
      <c r="DL5" s="71" t="s">
        <v>88</v>
      </c>
      <c r="DM5" s="71" t="s">
        <v>89</v>
      </c>
      <c r="DN5" s="71" t="s">
        <v>90</v>
      </c>
      <c r="DO5" s="71" t="s">
        <v>92</v>
      </c>
      <c r="DP5" s="71" t="s">
        <v>93</v>
      </c>
      <c r="DQ5" s="71" t="s">
        <v>94</v>
      </c>
      <c r="DR5" s="71" t="s">
        <v>95</v>
      </c>
      <c r="DS5" s="71" t="s">
        <v>91</v>
      </c>
      <c r="DT5" s="71" t="s">
        <v>85</v>
      </c>
      <c r="DU5" s="71" t="s">
        <v>86</v>
      </c>
      <c r="DV5" s="71" t="s">
        <v>87</v>
      </c>
      <c r="DW5" s="71" t="s">
        <v>88</v>
      </c>
      <c r="DX5" s="71" t="s">
        <v>89</v>
      </c>
      <c r="DY5" s="71" t="s">
        <v>90</v>
      </c>
      <c r="DZ5" s="71" t="s">
        <v>92</v>
      </c>
      <c r="EA5" s="71" t="s">
        <v>93</v>
      </c>
      <c r="EB5" s="71" t="s">
        <v>94</v>
      </c>
      <c r="EC5" s="71" t="s">
        <v>95</v>
      </c>
      <c r="ED5" s="71" t="s">
        <v>91</v>
      </c>
      <c r="EE5" s="71" t="s">
        <v>85</v>
      </c>
      <c r="EF5" s="71" t="s">
        <v>86</v>
      </c>
      <c r="EG5" s="71" t="s">
        <v>87</v>
      </c>
      <c r="EH5" s="71" t="s">
        <v>88</v>
      </c>
      <c r="EI5" s="71" t="s">
        <v>89</v>
      </c>
      <c r="EJ5" s="71" t="s">
        <v>90</v>
      </c>
      <c r="EK5" s="71" t="s">
        <v>92</v>
      </c>
      <c r="EL5" s="71" t="s">
        <v>93</v>
      </c>
      <c r="EM5" s="71" t="s">
        <v>94</v>
      </c>
      <c r="EN5" s="71" t="s">
        <v>95</v>
      </c>
      <c r="EO5" s="71" t="s">
        <v>91</v>
      </c>
    </row>
    <row r="6" spans="1:148" s="59" customFormat="1">
      <c r="A6" s="60" t="s">
        <v>96</v>
      </c>
      <c r="B6" s="65">
        <f t="shared" ref="B6:X6" si="1">B7</f>
        <v>2020</v>
      </c>
      <c r="C6" s="65">
        <f t="shared" si="1"/>
        <v>350001</v>
      </c>
      <c r="D6" s="65">
        <f t="shared" si="1"/>
        <v>46</v>
      </c>
      <c r="E6" s="65">
        <f t="shared" si="1"/>
        <v>17</v>
      </c>
      <c r="F6" s="65">
        <f t="shared" si="1"/>
        <v>3</v>
      </c>
      <c r="G6" s="65">
        <f t="shared" si="1"/>
        <v>0</v>
      </c>
      <c r="H6" s="65" t="str">
        <f t="shared" si="1"/>
        <v>山口県</v>
      </c>
      <c r="I6" s="65" t="str">
        <f t="shared" si="1"/>
        <v>法適用</v>
      </c>
      <c r="J6" s="65" t="str">
        <f t="shared" si="1"/>
        <v>下水道事業</v>
      </c>
      <c r="K6" s="65" t="str">
        <f t="shared" si="1"/>
        <v>流域下水道</v>
      </c>
      <c r="L6" s="65" t="str">
        <f t="shared" si="1"/>
        <v>E1</v>
      </c>
      <c r="M6" s="65" t="str">
        <f t="shared" si="1"/>
        <v>非設置</v>
      </c>
      <c r="N6" s="74" t="str">
        <f t="shared" si="1"/>
        <v>-</v>
      </c>
      <c r="O6" s="74">
        <f t="shared" si="1"/>
        <v>85.74</v>
      </c>
      <c r="P6" s="74">
        <f t="shared" si="1"/>
        <v>71.55</v>
      </c>
      <c r="Q6" s="74">
        <f t="shared" si="1"/>
        <v>100</v>
      </c>
      <c r="R6" s="74">
        <f t="shared" si="1"/>
        <v>0</v>
      </c>
      <c r="S6" s="74">
        <f t="shared" si="1"/>
        <v>1356144</v>
      </c>
      <c r="T6" s="74">
        <f t="shared" si="1"/>
        <v>6112.54</v>
      </c>
      <c r="U6" s="74">
        <f t="shared" si="1"/>
        <v>221.86</v>
      </c>
      <c r="V6" s="74">
        <f t="shared" si="1"/>
        <v>81475</v>
      </c>
      <c r="W6" s="74">
        <f t="shared" si="1"/>
        <v>25.63</v>
      </c>
      <c r="X6" s="74">
        <f t="shared" si="1"/>
        <v>3178.89</v>
      </c>
      <c r="Y6" s="82" t="str">
        <f t="shared" ref="Y6:AH6" si="2">IF(Y7="",NA(),Y7)</f>
        <v>-</v>
      </c>
      <c r="Z6" s="82" t="str">
        <f t="shared" si="2"/>
        <v>-</v>
      </c>
      <c r="AA6" s="82" t="str">
        <f t="shared" si="2"/>
        <v>-</v>
      </c>
      <c r="AB6" s="82" t="str">
        <f t="shared" si="2"/>
        <v>-</v>
      </c>
      <c r="AC6" s="82">
        <f t="shared" si="2"/>
        <v>100.31</v>
      </c>
      <c r="AD6" s="82" t="str">
        <f t="shared" si="2"/>
        <v>-</v>
      </c>
      <c r="AE6" s="82" t="str">
        <f t="shared" si="2"/>
        <v>-</v>
      </c>
      <c r="AF6" s="82" t="str">
        <f t="shared" si="2"/>
        <v>-</v>
      </c>
      <c r="AG6" s="82" t="str">
        <f t="shared" si="2"/>
        <v>-</v>
      </c>
      <c r="AH6" s="82">
        <f t="shared" si="2"/>
        <v>101.63</v>
      </c>
      <c r="AI6" s="74" t="str">
        <f>IF(AI7="","",IF(AI7="-","【-】","【"&amp;SUBSTITUTE(TEXT(AI7,"#,##0.00"),"-","△")&amp;"】"))</f>
        <v>【101.70】</v>
      </c>
      <c r="AJ6" s="82" t="str">
        <f t="shared" ref="AJ6:AS6" si="3">IF(AJ7="",NA(),AJ7)</f>
        <v>-</v>
      </c>
      <c r="AK6" s="82" t="str">
        <f t="shared" si="3"/>
        <v>-</v>
      </c>
      <c r="AL6" s="82" t="str">
        <f t="shared" si="3"/>
        <v>-</v>
      </c>
      <c r="AM6" s="82" t="str">
        <f t="shared" si="3"/>
        <v>-</v>
      </c>
      <c r="AN6" s="74">
        <f t="shared" si="3"/>
        <v>0</v>
      </c>
      <c r="AO6" s="82" t="str">
        <f t="shared" si="3"/>
        <v>-</v>
      </c>
      <c r="AP6" s="82" t="str">
        <f t="shared" si="3"/>
        <v>-</v>
      </c>
      <c r="AQ6" s="82" t="str">
        <f t="shared" si="3"/>
        <v>-</v>
      </c>
      <c r="AR6" s="82" t="str">
        <f t="shared" si="3"/>
        <v>-</v>
      </c>
      <c r="AS6" s="82">
        <f t="shared" si="3"/>
        <v>9.1</v>
      </c>
      <c r="AT6" s="74" t="str">
        <f>IF(AT7="","",IF(AT7="-","【-】","【"&amp;SUBSTITUTE(TEXT(AT7,"#,##0.00"),"-","△")&amp;"】"))</f>
        <v>【8.92】</v>
      </c>
      <c r="AU6" s="82" t="str">
        <f t="shared" ref="AU6:BD6" si="4">IF(AU7="",NA(),AU7)</f>
        <v>-</v>
      </c>
      <c r="AV6" s="82" t="str">
        <f t="shared" si="4"/>
        <v>-</v>
      </c>
      <c r="AW6" s="82" t="str">
        <f t="shared" si="4"/>
        <v>-</v>
      </c>
      <c r="AX6" s="82" t="str">
        <f t="shared" si="4"/>
        <v>-</v>
      </c>
      <c r="AY6" s="82">
        <f t="shared" si="4"/>
        <v>75.27</v>
      </c>
      <c r="AZ6" s="82" t="str">
        <f t="shared" si="4"/>
        <v>-</v>
      </c>
      <c r="BA6" s="82" t="str">
        <f t="shared" si="4"/>
        <v>-</v>
      </c>
      <c r="BB6" s="82" t="str">
        <f t="shared" si="4"/>
        <v>-</v>
      </c>
      <c r="BC6" s="82" t="str">
        <f t="shared" si="4"/>
        <v>-</v>
      </c>
      <c r="BD6" s="82">
        <f t="shared" si="4"/>
        <v>101.14</v>
      </c>
      <c r="BE6" s="74" t="str">
        <f>IF(BE7="","",IF(BE7="-","【-】","【"&amp;SUBSTITUTE(TEXT(BE7,"#,##0.00"),"-","△")&amp;"】"))</f>
        <v>【100.43】</v>
      </c>
      <c r="BF6" s="82" t="str">
        <f t="shared" ref="BF6:BO6" si="5">IF(BF7="",NA(),BF7)</f>
        <v>-</v>
      </c>
      <c r="BG6" s="82" t="str">
        <f t="shared" si="5"/>
        <v>-</v>
      </c>
      <c r="BH6" s="82" t="str">
        <f t="shared" si="5"/>
        <v>-</v>
      </c>
      <c r="BI6" s="82" t="str">
        <f t="shared" si="5"/>
        <v>-</v>
      </c>
      <c r="BJ6" s="82">
        <f t="shared" si="5"/>
        <v>135.07</v>
      </c>
      <c r="BK6" s="82" t="str">
        <f t="shared" si="5"/>
        <v>-</v>
      </c>
      <c r="BL6" s="82" t="str">
        <f t="shared" si="5"/>
        <v>-</v>
      </c>
      <c r="BM6" s="82" t="str">
        <f t="shared" si="5"/>
        <v>-</v>
      </c>
      <c r="BN6" s="82" t="str">
        <f t="shared" si="5"/>
        <v>-</v>
      </c>
      <c r="BO6" s="82">
        <f t="shared" si="5"/>
        <v>255.67</v>
      </c>
      <c r="BP6" s="74" t="str">
        <f>IF(BP7="","",IF(BP7="-","【-】","【"&amp;SUBSTITUTE(TEXT(BP7,"#,##0.00"),"-","△")&amp;"】"))</f>
        <v>【260.55】</v>
      </c>
      <c r="BQ6" s="82" t="str">
        <f t="shared" ref="BQ6:BZ6" si="6">IF(BQ7="",NA(),BQ7)</f>
        <v>-</v>
      </c>
      <c r="BR6" s="82" t="str">
        <f t="shared" si="6"/>
        <v>-</v>
      </c>
      <c r="BS6" s="82" t="str">
        <f t="shared" si="6"/>
        <v>-</v>
      </c>
      <c r="BT6" s="82" t="str">
        <f t="shared" si="6"/>
        <v>-</v>
      </c>
      <c r="BU6" s="74">
        <f t="shared" si="6"/>
        <v>0</v>
      </c>
      <c r="BV6" s="82" t="str">
        <f t="shared" si="6"/>
        <v>-</v>
      </c>
      <c r="BW6" s="82" t="str">
        <f t="shared" si="6"/>
        <v>-</v>
      </c>
      <c r="BX6" s="82" t="str">
        <f t="shared" si="6"/>
        <v>-</v>
      </c>
      <c r="BY6" s="82" t="str">
        <f t="shared" si="6"/>
        <v>-</v>
      </c>
      <c r="BZ6" s="74">
        <f t="shared" si="6"/>
        <v>0</v>
      </c>
      <c r="CA6" s="74" t="str">
        <f>IF(CA7="","",IF(CA7="-","【-】","【"&amp;SUBSTITUTE(TEXT(CA7,"#,##0.00"),"-","△")&amp;"】"))</f>
        <v>【0.00】</v>
      </c>
      <c r="CB6" s="82" t="str">
        <f t="shared" ref="CB6:CK6" si="7">IF(CB7="",NA(),CB7)</f>
        <v>-</v>
      </c>
      <c r="CC6" s="82" t="str">
        <f t="shared" si="7"/>
        <v>-</v>
      </c>
      <c r="CD6" s="82" t="str">
        <f t="shared" si="7"/>
        <v>-</v>
      </c>
      <c r="CE6" s="82" t="str">
        <f t="shared" si="7"/>
        <v>-</v>
      </c>
      <c r="CF6" s="82">
        <f t="shared" si="7"/>
        <v>92.92</v>
      </c>
      <c r="CG6" s="82" t="str">
        <f t="shared" si="7"/>
        <v>-</v>
      </c>
      <c r="CH6" s="82" t="str">
        <f t="shared" si="7"/>
        <v>-</v>
      </c>
      <c r="CI6" s="82" t="str">
        <f t="shared" si="7"/>
        <v>-</v>
      </c>
      <c r="CJ6" s="82" t="str">
        <f t="shared" si="7"/>
        <v>-</v>
      </c>
      <c r="CK6" s="82">
        <f t="shared" si="7"/>
        <v>50.67</v>
      </c>
      <c r="CL6" s="74" t="str">
        <f>IF(CL7="","",IF(CL7="-","【-】","【"&amp;SUBSTITUTE(TEXT(CL7,"#,##0.00"),"-","△")&amp;"】"))</f>
        <v>【51.03】</v>
      </c>
      <c r="CM6" s="82" t="str">
        <f t="shared" ref="CM6:CV6" si="8">IF(CM7="",NA(),CM7)</f>
        <v>-</v>
      </c>
      <c r="CN6" s="82" t="str">
        <f t="shared" si="8"/>
        <v>-</v>
      </c>
      <c r="CO6" s="82" t="str">
        <f t="shared" si="8"/>
        <v>-</v>
      </c>
      <c r="CP6" s="82" t="str">
        <f t="shared" si="8"/>
        <v>-</v>
      </c>
      <c r="CQ6" s="82">
        <f t="shared" si="8"/>
        <v>56.15</v>
      </c>
      <c r="CR6" s="82" t="str">
        <f t="shared" si="8"/>
        <v>-</v>
      </c>
      <c r="CS6" s="82" t="str">
        <f t="shared" si="8"/>
        <v>-</v>
      </c>
      <c r="CT6" s="82" t="str">
        <f t="shared" si="8"/>
        <v>-</v>
      </c>
      <c r="CU6" s="82" t="str">
        <f t="shared" si="8"/>
        <v>-</v>
      </c>
      <c r="CV6" s="82">
        <f t="shared" si="8"/>
        <v>68.2</v>
      </c>
      <c r="CW6" s="74" t="str">
        <f>IF(CW7="","",IF(CW7="-","【-】","【"&amp;SUBSTITUTE(TEXT(CW7,"#,##0.00"),"-","△")&amp;"】"))</f>
        <v>【68.03】</v>
      </c>
      <c r="CX6" s="82" t="str">
        <f t="shared" ref="CX6:DG6" si="9">IF(CX7="",NA(),CX7)</f>
        <v>-</v>
      </c>
      <c r="CY6" s="82" t="str">
        <f t="shared" si="9"/>
        <v>-</v>
      </c>
      <c r="CZ6" s="82" t="str">
        <f t="shared" si="9"/>
        <v>-</v>
      </c>
      <c r="DA6" s="82" t="str">
        <f t="shared" si="9"/>
        <v>-</v>
      </c>
      <c r="DB6" s="82">
        <f t="shared" si="9"/>
        <v>95.57</v>
      </c>
      <c r="DC6" s="82" t="str">
        <f t="shared" si="9"/>
        <v>-</v>
      </c>
      <c r="DD6" s="82" t="str">
        <f t="shared" si="9"/>
        <v>-</v>
      </c>
      <c r="DE6" s="82" t="str">
        <f t="shared" si="9"/>
        <v>-</v>
      </c>
      <c r="DF6" s="82" t="str">
        <f t="shared" si="9"/>
        <v>-</v>
      </c>
      <c r="DG6" s="82">
        <f t="shared" si="9"/>
        <v>94.01</v>
      </c>
      <c r="DH6" s="74" t="str">
        <f>IF(DH7="","",IF(DH7="-","【-】","【"&amp;SUBSTITUTE(TEXT(DH7,"#,##0.00"),"-","△")&amp;"】"))</f>
        <v>【93.88】</v>
      </c>
      <c r="DI6" s="82" t="str">
        <f t="shared" ref="DI6:DR6" si="10">IF(DI7="",NA(),DI7)</f>
        <v>-</v>
      </c>
      <c r="DJ6" s="82" t="str">
        <f t="shared" si="10"/>
        <v>-</v>
      </c>
      <c r="DK6" s="82" t="str">
        <f t="shared" si="10"/>
        <v>-</v>
      </c>
      <c r="DL6" s="82" t="str">
        <f t="shared" si="10"/>
        <v>-</v>
      </c>
      <c r="DM6" s="82">
        <f t="shared" si="10"/>
        <v>6.23</v>
      </c>
      <c r="DN6" s="82" t="str">
        <f t="shared" si="10"/>
        <v>-</v>
      </c>
      <c r="DO6" s="82" t="str">
        <f t="shared" si="10"/>
        <v>-</v>
      </c>
      <c r="DP6" s="82" t="str">
        <f t="shared" si="10"/>
        <v>-</v>
      </c>
      <c r="DQ6" s="82" t="str">
        <f t="shared" si="10"/>
        <v>-</v>
      </c>
      <c r="DR6" s="82">
        <f t="shared" si="10"/>
        <v>31.96</v>
      </c>
      <c r="DS6" s="74" t="str">
        <f>IF(DS7="","",IF(DS7="-","【-】","【"&amp;SUBSTITUTE(TEXT(DS7,"#,##0.00"),"-","△")&amp;"】"))</f>
        <v>【31.52】</v>
      </c>
      <c r="DT6" s="82" t="str">
        <f t="shared" ref="DT6:EC6" si="11">IF(DT7="",NA(),DT7)</f>
        <v>-</v>
      </c>
      <c r="DU6" s="82" t="str">
        <f t="shared" si="11"/>
        <v>-</v>
      </c>
      <c r="DV6" s="82" t="str">
        <f t="shared" si="11"/>
        <v>-</v>
      </c>
      <c r="DW6" s="82" t="str">
        <f t="shared" si="11"/>
        <v>-</v>
      </c>
      <c r="DX6" s="74">
        <f t="shared" si="11"/>
        <v>0</v>
      </c>
      <c r="DY6" s="82" t="str">
        <f t="shared" si="11"/>
        <v>-</v>
      </c>
      <c r="DZ6" s="82" t="str">
        <f t="shared" si="11"/>
        <v>-</v>
      </c>
      <c r="EA6" s="82" t="str">
        <f t="shared" si="11"/>
        <v>-</v>
      </c>
      <c r="EB6" s="82" t="str">
        <f t="shared" si="11"/>
        <v>-</v>
      </c>
      <c r="EC6" s="82">
        <f t="shared" si="11"/>
        <v>0.93</v>
      </c>
      <c r="ED6" s="74" t="str">
        <f>IF(ED7="","",IF(ED7="-","【-】","【"&amp;SUBSTITUTE(TEXT(ED7,"#,##0.00"),"-","△")&amp;"】"))</f>
        <v>【0.91】</v>
      </c>
      <c r="EE6" s="82" t="str">
        <f t="shared" ref="EE6:EN6" si="12">IF(EE7="",NA(),EE7)</f>
        <v>-</v>
      </c>
      <c r="EF6" s="82" t="str">
        <f t="shared" si="12"/>
        <v>-</v>
      </c>
      <c r="EG6" s="82" t="str">
        <f t="shared" si="12"/>
        <v>-</v>
      </c>
      <c r="EH6" s="82" t="str">
        <f t="shared" si="12"/>
        <v>-</v>
      </c>
      <c r="EI6" s="74">
        <f t="shared" si="12"/>
        <v>0</v>
      </c>
      <c r="EJ6" s="82" t="str">
        <f t="shared" si="12"/>
        <v>-</v>
      </c>
      <c r="EK6" s="82" t="str">
        <f t="shared" si="12"/>
        <v>-</v>
      </c>
      <c r="EL6" s="82" t="str">
        <f t="shared" si="12"/>
        <v>-</v>
      </c>
      <c r="EM6" s="82" t="str">
        <f t="shared" si="12"/>
        <v>-</v>
      </c>
      <c r="EN6" s="82">
        <f t="shared" si="12"/>
        <v>1.87</v>
      </c>
      <c r="EO6" s="74" t="str">
        <f>IF(EO7="","",IF(EO7="-","【-】","【"&amp;SUBSTITUTE(TEXT(EO7,"#,##0.00"),"-","△")&amp;"】"))</f>
        <v>【1.84】</v>
      </c>
    </row>
    <row r="7" spans="1:148" s="59" customFormat="1">
      <c r="A7" s="60"/>
      <c r="B7" s="66">
        <v>2020</v>
      </c>
      <c r="C7" s="66">
        <v>350001</v>
      </c>
      <c r="D7" s="66">
        <v>46</v>
      </c>
      <c r="E7" s="66">
        <v>17</v>
      </c>
      <c r="F7" s="66">
        <v>3</v>
      </c>
      <c r="G7" s="66">
        <v>0</v>
      </c>
      <c r="H7" s="66" t="s">
        <v>97</v>
      </c>
      <c r="I7" s="66" t="s">
        <v>98</v>
      </c>
      <c r="J7" s="66" t="s">
        <v>99</v>
      </c>
      <c r="K7" s="66" t="s">
        <v>51</v>
      </c>
      <c r="L7" s="66" t="s">
        <v>100</v>
      </c>
      <c r="M7" s="66" t="s">
        <v>101</v>
      </c>
      <c r="N7" s="75" t="s">
        <v>102</v>
      </c>
      <c r="O7" s="75">
        <v>85.74</v>
      </c>
      <c r="P7" s="75">
        <v>71.55</v>
      </c>
      <c r="Q7" s="75">
        <v>100</v>
      </c>
      <c r="R7" s="75">
        <v>0</v>
      </c>
      <c r="S7" s="75">
        <v>1356144</v>
      </c>
      <c r="T7" s="75">
        <v>6112.54</v>
      </c>
      <c r="U7" s="75">
        <v>221.86</v>
      </c>
      <c r="V7" s="75">
        <v>81475</v>
      </c>
      <c r="W7" s="75">
        <v>25.63</v>
      </c>
      <c r="X7" s="75">
        <v>3178.89</v>
      </c>
      <c r="Y7" s="75" t="s">
        <v>102</v>
      </c>
      <c r="Z7" s="75" t="s">
        <v>102</v>
      </c>
      <c r="AA7" s="75" t="s">
        <v>102</v>
      </c>
      <c r="AB7" s="75" t="s">
        <v>102</v>
      </c>
      <c r="AC7" s="75">
        <v>100.31</v>
      </c>
      <c r="AD7" s="75" t="s">
        <v>102</v>
      </c>
      <c r="AE7" s="75" t="s">
        <v>102</v>
      </c>
      <c r="AF7" s="75" t="s">
        <v>102</v>
      </c>
      <c r="AG7" s="75" t="s">
        <v>102</v>
      </c>
      <c r="AH7" s="75">
        <v>101.63</v>
      </c>
      <c r="AI7" s="75">
        <v>101.7</v>
      </c>
      <c r="AJ7" s="75" t="s">
        <v>102</v>
      </c>
      <c r="AK7" s="75" t="s">
        <v>102</v>
      </c>
      <c r="AL7" s="75" t="s">
        <v>102</v>
      </c>
      <c r="AM7" s="75" t="s">
        <v>102</v>
      </c>
      <c r="AN7" s="75">
        <v>0</v>
      </c>
      <c r="AO7" s="75" t="s">
        <v>102</v>
      </c>
      <c r="AP7" s="75" t="s">
        <v>102</v>
      </c>
      <c r="AQ7" s="75" t="s">
        <v>102</v>
      </c>
      <c r="AR7" s="75" t="s">
        <v>102</v>
      </c>
      <c r="AS7" s="75">
        <v>9.1</v>
      </c>
      <c r="AT7" s="75">
        <v>8.92</v>
      </c>
      <c r="AU7" s="75" t="s">
        <v>102</v>
      </c>
      <c r="AV7" s="75" t="s">
        <v>102</v>
      </c>
      <c r="AW7" s="75" t="s">
        <v>102</v>
      </c>
      <c r="AX7" s="75" t="s">
        <v>102</v>
      </c>
      <c r="AY7" s="75">
        <v>75.27</v>
      </c>
      <c r="AZ7" s="75" t="s">
        <v>102</v>
      </c>
      <c r="BA7" s="75" t="s">
        <v>102</v>
      </c>
      <c r="BB7" s="75" t="s">
        <v>102</v>
      </c>
      <c r="BC7" s="75" t="s">
        <v>102</v>
      </c>
      <c r="BD7" s="75">
        <v>101.14</v>
      </c>
      <c r="BE7" s="75">
        <v>100.43</v>
      </c>
      <c r="BF7" s="75" t="s">
        <v>102</v>
      </c>
      <c r="BG7" s="75" t="s">
        <v>102</v>
      </c>
      <c r="BH7" s="75" t="s">
        <v>102</v>
      </c>
      <c r="BI7" s="75" t="s">
        <v>102</v>
      </c>
      <c r="BJ7" s="75">
        <v>135.07</v>
      </c>
      <c r="BK7" s="75" t="s">
        <v>102</v>
      </c>
      <c r="BL7" s="75" t="s">
        <v>102</v>
      </c>
      <c r="BM7" s="75" t="s">
        <v>102</v>
      </c>
      <c r="BN7" s="75" t="s">
        <v>102</v>
      </c>
      <c r="BO7" s="75">
        <v>255.67</v>
      </c>
      <c r="BP7" s="75">
        <v>260.55</v>
      </c>
      <c r="BQ7" s="75" t="s">
        <v>102</v>
      </c>
      <c r="BR7" s="75" t="s">
        <v>102</v>
      </c>
      <c r="BS7" s="75" t="s">
        <v>102</v>
      </c>
      <c r="BT7" s="75" t="s">
        <v>102</v>
      </c>
      <c r="BU7" s="75">
        <v>0</v>
      </c>
      <c r="BV7" s="75" t="s">
        <v>102</v>
      </c>
      <c r="BW7" s="75" t="s">
        <v>102</v>
      </c>
      <c r="BX7" s="75" t="s">
        <v>102</v>
      </c>
      <c r="BY7" s="75" t="s">
        <v>102</v>
      </c>
      <c r="BZ7" s="75">
        <v>0</v>
      </c>
      <c r="CA7" s="75">
        <v>0</v>
      </c>
      <c r="CB7" s="75" t="s">
        <v>102</v>
      </c>
      <c r="CC7" s="75" t="s">
        <v>102</v>
      </c>
      <c r="CD7" s="75" t="s">
        <v>102</v>
      </c>
      <c r="CE7" s="75" t="s">
        <v>102</v>
      </c>
      <c r="CF7" s="75">
        <v>92.92</v>
      </c>
      <c r="CG7" s="75" t="s">
        <v>102</v>
      </c>
      <c r="CH7" s="75" t="s">
        <v>102</v>
      </c>
      <c r="CI7" s="75" t="s">
        <v>102</v>
      </c>
      <c r="CJ7" s="75" t="s">
        <v>102</v>
      </c>
      <c r="CK7" s="75">
        <v>50.67</v>
      </c>
      <c r="CL7" s="75">
        <v>51.03</v>
      </c>
      <c r="CM7" s="75" t="s">
        <v>102</v>
      </c>
      <c r="CN7" s="75" t="s">
        <v>102</v>
      </c>
      <c r="CO7" s="75" t="s">
        <v>102</v>
      </c>
      <c r="CP7" s="75" t="s">
        <v>102</v>
      </c>
      <c r="CQ7" s="75">
        <v>56.15</v>
      </c>
      <c r="CR7" s="75" t="s">
        <v>102</v>
      </c>
      <c r="CS7" s="75" t="s">
        <v>102</v>
      </c>
      <c r="CT7" s="75" t="s">
        <v>102</v>
      </c>
      <c r="CU7" s="75" t="s">
        <v>102</v>
      </c>
      <c r="CV7" s="75">
        <v>68.2</v>
      </c>
      <c r="CW7" s="75">
        <v>68.03</v>
      </c>
      <c r="CX7" s="75" t="s">
        <v>102</v>
      </c>
      <c r="CY7" s="75" t="s">
        <v>102</v>
      </c>
      <c r="CZ7" s="75" t="s">
        <v>102</v>
      </c>
      <c r="DA7" s="75" t="s">
        <v>102</v>
      </c>
      <c r="DB7" s="75">
        <v>95.57</v>
      </c>
      <c r="DC7" s="75" t="s">
        <v>102</v>
      </c>
      <c r="DD7" s="75" t="s">
        <v>102</v>
      </c>
      <c r="DE7" s="75" t="s">
        <v>102</v>
      </c>
      <c r="DF7" s="75" t="s">
        <v>102</v>
      </c>
      <c r="DG7" s="75">
        <v>94.01</v>
      </c>
      <c r="DH7" s="75">
        <v>93.88</v>
      </c>
      <c r="DI7" s="75" t="s">
        <v>102</v>
      </c>
      <c r="DJ7" s="75" t="s">
        <v>102</v>
      </c>
      <c r="DK7" s="75" t="s">
        <v>102</v>
      </c>
      <c r="DL7" s="75" t="s">
        <v>102</v>
      </c>
      <c r="DM7" s="75">
        <v>6.23</v>
      </c>
      <c r="DN7" s="75" t="s">
        <v>102</v>
      </c>
      <c r="DO7" s="75" t="s">
        <v>102</v>
      </c>
      <c r="DP7" s="75" t="s">
        <v>102</v>
      </c>
      <c r="DQ7" s="75" t="s">
        <v>102</v>
      </c>
      <c r="DR7" s="75">
        <v>31.96</v>
      </c>
      <c r="DS7" s="75">
        <v>31.52</v>
      </c>
      <c r="DT7" s="75" t="s">
        <v>102</v>
      </c>
      <c r="DU7" s="75" t="s">
        <v>102</v>
      </c>
      <c r="DV7" s="75" t="s">
        <v>102</v>
      </c>
      <c r="DW7" s="75" t="s">
        <v>102</v>
      </c>
      <c r="DX7" s="75">
        <v>0</v>
      </c>
      <c r="DY7" s="75" t="s">
        <v>102</v>
      </c>
      <c r="DZ7" s="75" t="s">
        <v>102</v>
      </c>
      <c r="EA7" s="75" t="s">
        <v>102</v>
      </c>
      <c r="EB7" s="75" t="s">
        <v>102</v>
      </c>
      <c r="EC7" s="75">
        <v>0.93</v>
      </c>
      <c r="ED7" s="75">
        <v>0.91</v>
      </c>
      <c r="EE7" s="75" t="s">
        <v>102</v>
      </c>
      <c r="EF7" s="75" t="s">
        <v>102</v>
      </c>
      <c r="EG7" s="75" t="s">
        <v>102</v>
      </c>
      <c r="EH7" s="75" t="s">
        <v>102</v>
      </c>
      <c r="EI7" s="75">
        <v>0</v>
      </c>
      <c r="EJ7" s="75" t="s">
        <v>102</v>
      </c>
      <c r="EK7" s="75" t="s">
        <v>102</v>
      </c>
      <c r="EL7" s="75" t="s">
        <v>102</v>
      </c>
      <c r="EM7" s="75" t="s">
        <v>102</v>
      </c>
      <c r="EN7" s="75">
        <v>1.87</v>
      </c>
      <c r="EO7" s="75">
        <v>1.84</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34</v>
      </c>
      <c r="B10" s="67">
        <f>DATEVALUE($B7+12-B11&amp;"/1/"&amp;B12)</f>
        <v>46753</v>
      </c>
      <c r="C10" s="67">
        <f>DATEVALUE($B7+12-C11&amp;"/1/"&amp;C12)</f>
        <v>47119</v>
      </c>
      <c r="D10" s="67">
        <f>DATEVALUE($B7+12-D11&amp;"/1/"&amp;D12)</f>
        <v>47484</v>
      </c>
      <c r="E10" s="68">
        <f>DATEVALUE($B7+12-E11&amp;"/1/"&amp;E12)</f>
        <v>47849</v>
      </c>
      <c r="F10" s="68">
        <f>DATEVALUE($B7+12-F11&amp;"/1/"&amp;F12)</f>
        <v>48215</v>
      </c>
    </row>
    <row r="11" spans="1:148">
      <c r="B11">
        <v>4</v>
      </c>
      <c r="C11">
        <v>3</v>
      </c>
      <c r="D11">
        <v>2</v>
      </c>
      <c r="E11">
        <v>1</v>
      </c>
      <c r="F11">
        <v>0</v>
      </c>
      <c r="G11" t="s">
        <v>108</v>
      </c>
    </row>
    <row r="12" spans="1:148">
      <c r="B12">
        <v>1</v>
      </c>
      <c r="C12">
        <v>1</v>
      </c>
      <c r="D12">
        <v>1</v>
      </c>
      <c r="E12">
        <v>1</v>
      </c>
      <c r="F12">
        <v>2</v>
      </c>
      <c r="G12" t="s">
        <v>109</v>
      </c>
    </row>
    <row r="13" spans="1:148">
      <c r="B13" t="s">
        <v>110</v>
      </c>
      <c r="C13" t="s">
        <v>110</v>
      </c>
      <c r="D13" t="s">
        <v>110</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2021-12-03T07:21:01Z</dcterms:created>
  <dcterms:modified xsi:type="dcterms:W3CDTF">2022-01-26T00:22:46Z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2022-01-26T00:22:46Z</vt:filetime>
  </property>
</Properties>
</file>