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36fileshare.tksm-lan.local\400B01000企業局経営企画戦略課\長期保存\予算経理担当\D13決算\R3（令和２年度決算）\04駐車場事業\経営比較分析表（総務省）資料\"/>
    </mc:Choice>
  </mc:AlternateContent>
  <workbookProtection workbookAlgorithmName="SHA-512" workbookHashValue="U3I1qos+sHgwe1k6xOxTvYD0O42QsY99M4iHrISPVrDOy+RFSI0R17mJzESOZPy89uKTLTbmiQ9QhDx1cYgqcQ==" workbookSaltValue="QX6kNtNNkmm70pkoA3JQhg=="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IE76" i="4"/>
  <c r="BZ30" i="4"/>
  <c r="BZ51" i="4"/>
  <c r="GQ30" i="4"/>
  <c r="HA76" i="4"/>
  <c r="AN51" i="4"/>
  <c r="FE30" i="4"/>
  <c r="JV30" i="4"/>
  <c r="AN30" i="4"/>
  <c r="AG76" i="4"/>
  <c r="JV51" i="4"/>
  <c r="KP76" i="4"/>
  <c r="FE51" i="4"/>
  <c r="BG30" i="4"/>
  <c r="AV76" i="4"/>
  <c r="KO51" i="4"/>
  <c r="FX51" i="4"/>
  <c r="KO30" i="4"/>
  <c r="LE76" i="4"/>
  <c r="HP76" i="4"/>
  <c r="BG51" i="4"/>
  <c r="FX30" i="4"/>
  <c r="KA76" i="4"/>
  <c r="EL51" i="4"/>
  <c r="JC30" i="4"/>
  <c r="GL76" i="4"/>
  <c r="U51" i="4"/>
  <c r="EL30" i="4"/>
  <c r="U30" i="4"/>
  <c r="R76" i="4"/>
  <c r="JC51" i="4"/>
</calcChain>
</file>

<file path=xl/sharedStrings.xml><?xml version="1.0" encoding="utf-8"?>
<sst xmlns="http://schemas.openxmlformats.org/spreadsheetml/2006/main" count="232" uniqueCount="132">
  <si>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</si>
  <si>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</si>
  <si>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</si>
  <si>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</si>
  <si>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</si>
  <si>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</si>
  <si>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</si>
  <si>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</si>
  <si>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</si>
  <si>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</si>
  <si>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</si>
  <si>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</si>
  <si>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</si>
  <si>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</si>
  <si>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</si>
  <si>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</si>
  <si>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</si>
  <si>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</si>
  <si>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</si>
  <si>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</si>
  <si>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</si>
  <si>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</si>
  <si>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</si>
  <si>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</si>
  <si>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</si>
  <si>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</si>
  <si>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</si>
  <si>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</si>
  <si>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</si>
  <si>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</si>
  <si>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</si>
  <si>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</si>
  <si>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</si>
  <si>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</si>
  <si>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</si>
  <si>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</si>
  <si>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</si>
  <si>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</si>
  <si>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</si>
  <si>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</si>
  <si>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</si>
  <si>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</si>
  <si>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</si>
  <si>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</si>
  <si>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</si>
  <si>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</si>
  <si>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</si>
  <si>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</si>
  <si>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</si>
  <si>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</si>
  <si>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</si>
  <si>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</si>
  <si>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</si>
  <si>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</si>
  <si>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</si>
  <si>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</si>
  <si>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</si>
  <si>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</si>
  <si>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</si>
  <si>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</si>
  <si>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</si>
  <si>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</si>
  <si>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</si>
  <si>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</si>
  <si>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</si>
  <si>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</si>
  <si>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</si>
  <si>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</si>
  <si>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</si>
  <si>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</si>
  <si>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</si>
  <si>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</si>
  <si>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</si>
  <si>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</si>
  <si>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</si>
  <si>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</si>
  <si>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</si>
  <si>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</si>
  <si>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</si>
  <si>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</si>
  <si>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</si>
  <si>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</si>
  <si>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</si>
  <si>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</si>
  <si>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</si>
  <si>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</si>
  <si>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</si>
  <si>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</si>
  <si>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</si>
  <si>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</si>
  <si>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</si>
  <si>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</si>
  <si>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</si>
  <si>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</si>
  <si>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</si>
  <si>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</si>
  <si>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</si>
  <si>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</si>
  <si>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</si>
  <si>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</si>
  <si>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</si>
  <si>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当該値(N-4)</t>
    <phoneticPr fontId="5"/>
  </si>
  <si>
    <t>当該値(N-3)</t>
    <phoneticPr fontId="5"/>
  </si>
  <si>
    <t>当該値(N-2)</t>
    <phoneticPr fontId="5"/>
  </si>
  <si>
    <t>当該値(N-4)</t>
    <phoneticPr fontId="5"/>
  </si>
  <si>
    <t>当該値(N-1)</t>
    <phoneticPr fontId="5"/>
  </si>
  <si>
    <t>当該値(N)</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</si>
  <si>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</si>
  <si>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</si>
  <si>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</si>
  <si>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</si>
  <si>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徳島県</t>
  </si>
  <si>
    <t>松茂駐車場</t>
  </si>
  <si>
    <t>法適用</t>
  </si>
  <si>
    <t>駐車場整備事業</t>
  </si>
  <si>
    <t>-</t>
  </si>
  <si>
    <t>Ａ３Ｂ２</t>
  </si>
  <si>
    <t>自治体職員</t>
  </si>
  <si>
    <t>届出駐車場</t>
  </si>
  <si>
    <t>広場式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</si>
  <si>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</si>
  <si>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</si>
  <si>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</si>
  <si>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</si>
  <si>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</si>
  <si>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</si>
  <si>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</si>
  <si>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</si>
  <si>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
　料金収入等の収益や修繕費等の費用の増減により、年度によって変動があるが、令和元年度までは100％を越えて推移しており、経営の健全性は確保されていたが、令和２年度は、新型コロナウイルス感染症等の影響により赤字となった。
④売上高ＧＯＰ比率
　営業収益については、指定管理者による固定納付金を主としているため、県による施設等の改良を計画的に実施し、費用を抑制するよう努めているが、令和２年度は自動車管制装置等の取替工事があり、固定資産除却費等が大幅に増加した。
⑤ＥＢＩＴＤＡ
　これまでは全国平均より低い水準であるが、堅調に推移していたが、令和２年度は、新型コロナウイルス感染症の影響により、急激に減少している。</t>
    <rPh sb="45" eb="47">
      <t>レイワ</t>
    </rPh>
    <rPh sb="47" eb="50">
      <t>ガンネンド</t>
    </rPh>
    <rPh sb="84" eb="86">
      <t>レイワ</t>
    </rPh>
    <rPh sb="87" eb="89">
      <t>ネンド</t>
    </rPh>
    <rPh sb="91" eb="93">
      <t>シンガタ</t>
    </rPh>
    <rPh sb="100" eb="103">
      <t>カンセンショウ</t>
    </rPh>
    <rPh sb="103" eb="104">
      <t>トウ</t>
    </rPh>
    <rPh sb="105" eb="107">
      <t>エイキョウ</t>
    </rPh>
    <rPh sb="110" eb="112">
      <t>アカジ</t>
    </rPh>
    <rPh sb="197" eb="199">
      <t>レイワ</t>
    </rPh>
    <rPh sb="200" eb="202">
      <t>ネンド</t>
    </rPh>
    <rPh sb="203" eb="206">
      <t>ジドウシャ</t>
    </rPh>
    <rPh sb="206" eb="208">
      <t>カンセイ</t>
    </rPh>
    <rPh sb="208" eb="210">
      <t>ソウチ</t>
    </rPh>
    <rPh sb="210" eb="211">
      <t>トウ</t>
    </rPh>
    <rPh sb="212" eb="214">
      <t>トリカ</t>
    </rPh>
    <rPh sb="214" eb="216">
      <t>コウジ</t>
    </rPh>
    <rPh sb="220" eb="224">
      <t>コテイシサン</t>
    </rPh>
    <rPh sb="224" eb="227">
      <t>ジョキャクヒ</t>
    </rPh>
    <rPh sb="227" eb="228">
      <t>トウ</t>
    </rPh>
    <rPh sb="229" eb="231">
      <t>オオハバ</t>
    </rPh>
    <rPh sb="232" eb="234">
      <t>ゾウカ</t>
    </rPh>
    <rPh sb="252" eb="254">
      <t>ゼンコク</t>
    </rPh>
    <rPh sb="254" eb="256">
      <t>ヘイキン</t>
    </rPh>
    <rPh sb="258" eb="259">
      <t>ヒク</t>
    </rPh>
    <rPh sb="260" eb="262">
      <t>スイジュン</t>
    </rPh>
    <rPh sb="267" eb="269">
      <t>ケンチョウ</t>
    </rPh>
    <rPh sb="270" eb="272">
      <t>スイイ</t>
    </rPh>
    <rPh sb="278" eb="280">
      <t>レイワ</t>
    </rPh>
    <rPh sb="281" eb="283">
      <t>ネンド</t>
    </rPh>
    <rPh sb="285" eb="287">
      <t>シンガタ</t>
    </rPh>
    <rPh sb="294" eb="297">
      <t>カンセンショウ</t>
    </rPh>
    <rPh sb="298" eb="300">
      <t>エイキョウ</t>
    </rPh>
    <rPh sb="304" eb="306">
      <t>キュウゲキ</t>
    </rPh>
    <rPh sb="307" eb="309">
      <t>ゲンショウ</t>
    </rPh>
    <phoneticPr fontId="5"/>
  </si>
  <si>
    <t>⑥有形固定資産減価償却率
　機械設備等の老朽化により、全国平均より高くなっているが、計画に基づいて令和２年度に自動車管制装置等の取替工事を実施し、改善している。
⑧設備投資見込額
　経営計画に沿って、令和２年度に施設の維持に必要な設備投資を行ったため、大幅に減少した。</t>
    <rPh sb="1" eb="3">
      <t>ユウケイ</t>
    </rPh>
    <rPh sb="3" eb="5">
      <t>コテイ</t>
    </rPh>
    <rPh sb="5" eb="7">
      <t>シサン</t>
    </rPh>
    <rPh sb="7" eb="9">
      <t>ゲンカ</t>
    </rPh>
    <rPh sb="9" eb="12">
      <t>ショウキャクリツ</t>
    </rPh>
    <rPh sb="14" eb="16">
      <t>キカイ</t>
    </rPh>
    <rPh sb="16" eb="19">
      <t>セツビトウ</t>
    </rPh>
    <rPh sb="20" eb="23">
      <t>ロウキュウカ</t>
    </rPh>
    <rPh sb="27" eb="29">
      <t>ゼンコク</t>
    </rPh>
    <rPh sb="29" eb="31">
      <t>ヘイキン</t>
    </rPh>
    <rPh sb="33" eb="34">
      <t>タカ</t>
    </rPh>
    <rPh sb="49" eb="51">
      <t>レイワ</t>
    </rPh>
    <rPh sb="52" eb="54">
      <t>ネンド</t>
    </rPh>
    <rPh sb="55" eb="58">
      <t>ジドウシャ</t>
    </rPh>
    <rPh sb="58" eb="60">
      <t>カンセイ</t>
    </rPh>
    <rPh sb="60" eb="62">
      <t>ソウチ</t>
    </rPh>
    <rPh sb="62" eb="63">
      <t>トウ</t>
    </rPh>
    <rPh sb="64" eb="66">
      <t>トリカ</t>
    </rPh>
    <rPh sb="66" eb="68">
      <t>コウジ</t>
    </rPh>
    <rPh sb="69" eb="71">
      <t>ジッシ</t>
    </rPh>
    <rPh sb="73" eb="75">
      <t>カイゼン</t>
    </rPh>
    <rPh sb="82" eb="84">
      <t>セツビ</t>
    </rPh>
    <rPh sb="84" eb="86">
      <t>トウシ</t>
    </rPh>
    <rPh sb="86" eb="88">
      <t>ミコ</t>
    </rPh>
    <rPh sb="88" eb="89">
      <t>ガク</t>
    </rPh>
    <rPh sb="91" eb="93">
      <t>ケイエイ</t>
    </rPh>
    <rPh sb="93" eb="95">
      <t>ケイカク</t>
    </rPh>
    <rPh sb="96" eb="97">
      <t>ソ</t>
    </rPh>
    <rPh sb="100" eb="102">
      <t>レイワ</t>
    </rPh>
    <rPh sb="103" eb="105">
      <t>ネンド</t>
    </rPh>
    <rPh sb="106" eb="108">
      <t>シセツ</t>
    </rPh>
    <rPh sb="109" eb="111">
      <t>イジ</t>
    </rPh>
    <rPh sb="112" eb="114">
      <t>ヒツヨウ</t>
    </rPh>
    <rPh sb="115" eb="117">
      <t>セツビ</t>
    </rPh>
    <rPh sb="117" eb="119">
      <t>トウシ</t>
    </rPh>
    <rPh sb="120" eb="121">
      <t>オコナ</t>
    </rPh>
    <rPh sb="126" eb="128">
      <t>オオハバ</t>
    </rPh>
    <rPh sb="129" eb="131">
      <t>ゲンショウ</t>
    </rPh>
    <phoneticPr fontId="5"/>
  </si>
  <si>
    <t>⑪稼働率
　低料金の民間駐車場が周辺地域に多数進出したことにより、有料駐車場の利用が低迷。
　料金改定等により、一旦、増加に転じたが、新型コロナウイルス感染症の影響により、令和２年２月末から利用台数が激減している。</t>
    <rPh sb="1" eb="4">
      <t>カドウリツ</t>
    </rPh>
    <rPh sb="6" eb="9">
      <t>テイリョウキン</t>
    </rPh>
    <rPh sb="10" eb="12">
      <t>ミンカン</t>
    </rPh>
    <rPh sb="12" eb="15">
      <t>チュウシャジョウ</t>
    </rPh>
    <rPh sb="16" eb="18">
      <t>シュウヘン</t>
    </rPh>
    <rPh sb="18" eb="20">
      <t>チイキ</t>
    </rPh>
    <rPh sb="21" eb="23">
      <t>タスウ</t>
    </rPh>
    <rPh sb="23" eb="25">
      <t>シンシュツ</t>
    </rPh>
    <rPh sb="33" eb="35">
      <t>ユウリョウ</t>
    </rPh>
    <rPh sb="35" eb="38">
      <t>チュウシャジョウ</t>
    </rPh>
    <rPh sb="39" eb="41">
      <t>リヨウ</t>
    </rPh>
    <rPh sb="42" eb="44">
      <t>テイメイ</t>
    </rPh>
    <rPh sb="47" eb="49">
      <t>リョウキン</t>
    </rPh>
    <rPh sb="49" eb="51">
      <t>カイテイ</t>
    </rPh>
    <rPh sb="51" eb="52">
      <t>トウ</t>
    </rPh>
    <rPh sb="56" eb="58">
      <t>イッタン</t>
    </rPh>
    <rPh sb="59" eb="61">
      <t>ゾウカ</t>
    </rPh>
    <rPh sb="62" eb="63">
      <t>テン</t>
    </rPh>
    <rPh sb="67" eb="69">
      <t>シンガタ</t>
    </rPh>
    <rPh sb="76" eb="78">
      <t>カンセン</t>
    </rPh>
    <rPh sb="78" eb="79">
      <t>ショウ</t>
    </rPh>
    <rPh sb="80" eb="82">
      <t>エイキョウ</t>
    </rPh>
    <rPh sb="86" eb="88">
      <t>レイワ</t>
    </rPh>
    <rPh sb="89" eb="90">
      <t>ネン</t>
    </rPh>
    <rPh sb="91" eb="92">
      <t>ガツ</t>
    </rPh>
    <rPh sb="92" eb="93">
      <t>マツ</t>
    </rPh>
    <rPh sb="95" eb="97">
      <t>リヨウ</t>
    </rPh>
    <rPh sb="97" eb="99">
      <t>ダイスウ</t>
    </rPh>
    <rPh sb="100" eb="102">
      <t>ゲキゲン</t>
    </rPh>
    <phoneticPr fontId="5"/>
  </si>
  <si>
    <t xml:space="preserve">　松茂駐車場事業の経営については、これまで比較的堅調に推移しており、健全性を確保していたが、新型コロナウイルス感染症の影響により、令和２年２月末より駐車台数が減少している。
 今後の経営にあたっては、令和３年度改定の経営戦略(平成29年度～令和8年度)に基づき、効率的な経営に努める。
　また、新型コロナウイルス感染症の影響や駐車場周辺の環境変化も注視しつつ、指定管理者との連携の下、利用者のニーズを的確に把握し、利用促進につながる取組を推進する。　
</t>
    <rPh sb="1" eb="3">
      <t>マツシゲ</t>
    </rPh>
    <rPh sb="3" eb="6">
      <t>チュウシャジョウ</t>
    </rPh>
    <rPh sb="6" eb="8">
      <t>ジギョウ</t>
    </rPh>
    <rPh sb="9" eb="11">
      <t>ケイエイ</t>
    </rPh>
    <rPh sb="21" eb="23">
      <t>ヒカク</t>
    </rPh>
    <rPh sb="23" eb="24">
      <t>テキ</t>
    </rPh>
    <rPh sb="24" eb="26">
      <t>ケンチョウ</t>
    </rPh>
    <rPh sb="27" eb="29">
      <t>スイイ</t>
    </rPh>
    <rPh sb="34" eb="37">
      <t>ケンゼンセイ</t>
    </rPh>
    <rPh sb="38" eb="40">
      <t>カクホ</t>
    </rPh>
    <rPh sb="46" eb="48">
      <t>シンガタ</t>
    </rPh>
    <rPh sb="55" eb="58">
      <t>カンセンショウ</t>
    </rPh>
    <rPh sb="59" eb="61">
      <t>エイキョウ</t>
    </rPh>
    <rPh sb="65" eb="67">
      <t>レイワ</t>
    </rPh>
    <rPh sb="68" eb="69">
      <t>ネン</t>
    </rPh>
    <rPh sb="70" eb="71">
      <t>ガツ</t>
    </rPh>
    <rPh sb="71" eb="72">
      <t>マツ</t>
    </rPh>
    <rPh sb="74" eb="76">
      <t>チュウシャ</t>
    </rPh>
    <rPh sb="76" eb="78">
      <t>ダイスウ</t>
    </rPh>
    <rPh sb="79" eb="81">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</si>
</sst>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252</c:v>
                </c:pt>
                <c:pt idx="1">
                  <c:v>335.7</c:v>
                </c:pt>
                <c:pt idx="2">
                  <c:v>137.9</c:v>
                </c:pt>
                <c:pt idx="3">
                  <c:v>519.79999999999995</c:v>
                </c:pt>
                <c:pt idx="4">
                  <c:v>29.3</c:v>
                </c:pt>
              </c:numCache>
            </c:numRef>
          </c:val>
          <c:extLst>
            <c:ext xmlns:c16="http://schemas.microsoft.com/office/drawing/2014/chart" uri="{C3380CC4-5D6E-409C-BE32-E72D297353CC}">
              <c16:uniqueId val="{00000000-2EEE-4E17-BF82-66CC0307D889}"/>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216.4</c:v>
                </c:pt>
                <c:pt idx="1">
                  <c:v>291.5</c:v>
                </c:pt>
                <c:pt idx="2">
                  <c:v>147.30000000000001</c:v>
                </c:pt>
                <c:pt idx="3">
                  <c:v>253.2</c:v>
                </c:pt>
                <c:pt idx="4">
                  <c:v>90.6</c:v>
                </c:pt>
              </c:numCache>
            </c:numRef>
          </c:val>
          <c:smooth val="0"/>
          <c:extLst>
            <c:ext xmlns:c16="http://schemas.microsoft.com/office/drawing/2014/chart" uri="{C3380CC4-5D6E-409C-BE32-E72D297353CC}">
              <c16:uniqueId val="{00000001-2EEE-4E17-BF82-66CC0307D889}"/>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4FB-493C-83AD-BCA60DF8466C}"/>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4FB-493C-83AD-BCA60DF8466C}"/>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6B8-4752-BAEA-E5B2BCA7463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6B8-4752-BAEA-E5B2BCA7463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84</c:v>
                </c:pt>
                <c:pt idx="1">
                  <c:v>85.4</c:v>
                </c:pt>
                <c:pt idx="2">
                  <c:v>86.7</c:v>
                </c:pt>
                <c:pt idx="3">
                  <c:v>87.2</c:v>
                </c:pt>
                <c:pt idx="4">
                  <c:v>47.7</c:v>
                </c:pt>
              </c:numCache>
            </c:numRef>
          </c:val>
          <c:extLst>
            <c:ext xmlns:c16="http://schemas.microsoft.com/office/drawing/2014/chart" uri="{C3380CC4-5D6E-409C-BE32-E72D297353CC}">
              <c16:uniqueId val="{00000000-717D-47F7-8603-A4FBF86FD1D8}"/>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59.7</c:v>
                </c:pt>
                <c:pt idx="1">
                  <c:v>57.7</c:v>
                </c:pt>
                <c:pt idx="2">
                  <c:v>27.6</c:v>
                </c:pt>
                <c:pt idx="3">
                  <c:v>33.200000000000003</c:v>
                </c:pt>
                <c:pt idx="4">
                  <c:v>30</c:v>
                </c:pt>
              </c:numCache>
            </c:numRef>
          </c:val>
          <c:smooth val="0"/>
          <c:extLst>
            <c:ext xmlns:c16="http://schemas.microsoft.com/office/drawing/2014/chart" uri="{C3380CC4-5D6E-409C-BE32-E72D297353CC}">
              <c16:uniqueId val="{00000001-717D-47F7-8603-A4FBF86FD1D8}"/>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0DD-480D-83A7-D0642B0A5653}"/>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0DD-480D-83A7-D0642B0A5653}"/>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747-4543-B46E-544B0F317CC0}"/>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747-4543-B46E-544B0F317CC0}"/>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69.599999999999994</c:v>
                </c:pt>
                <c:pt idx="1">
                  <c:v>73</c:v>
                </c:pt>
                <c:pt idx="2">
                  <c:v>74.8</c:v>
                </c:pt>
                <c:pt idx="3">
                  <c:v>70.900000000000006</c:v>
                </c:pt>
                <c:pt idx="4">
                  <c:v>23.5</c:v>
                </c:pt>
              </c:numCache>
            </c:numRef>
          </c:val>
          <c:extLst>
            <c:ext xmlns:c16="http://schemas.microsoft.com/office/drawing/2014/chart" uri="{C3380CC4-5D6E-409C-BE32-E72D297353CC}">
              <c16:uniqueId val="{00000000-570E-4306-99B2-9D333E4FC98B}"/>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105.2</c:v>
                </c:pt>
                <c:pt idx="1">
                  <c:v>105.3</c:v>
                </c:pt>
                <c:pt idx="2">
                  <c:v>98.5</c:v>
                </c:pt>
                <c:pt idx="3">
                  <c:v>94.3</c:v>
                </c:pt>
                <c:pt idx="4">
                  <c:v>65.5</c:v>
                </c:pt>
              </c:numCache>
            </c:numRef>
          </c:val>
          <c:smooth val="0"/>
          <c:extLst>
            <c:ext xmlns:c16="http://schemas.microsoft.com/office/drawing/2014/chart" uri="{C3380CC4-5D6E-409C-BE32-E72D297353CC}">
              <c16:uniqueId val="{00000001-570E-4306-99B2-9D333E4FC98B}"/>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92.8</c:v>
                </c:pt>
                <c:pt idx="1">
                  <c:v>97.9</c:v>
                </c:pt>
                <c:pt idx="2">
                  <c:v>67.2</c:v>
                </c:pt>
                <c:pt idx="3">
                  <c:v>91.5</c:v>
                </c:pt>
                <c:pt idx="4">
                  <c:v>-195.2</c:v>
                </c:pt>
              </c:numCache>
            </c:numRef>
          </c:val>
          <c:extLst>
            <c:ext xmlns:c16="http://schemas.microsoft.com/office/drawing/2014/chart" uri="{C3380CC4-5D6E-409C-BE32-E72D297353CC}">
              <c16:uniqueId val="{00000000-9DF1-4C45-B90D-9045AB1C6002}"/>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69.2</c:v>
                </c:pt>
                <c:pt idx="1">
                  <c:v>73.400000000000006</c:v>
                </c:pt>
                <c:pt idx="2">
                  <c:v>43.5</c:v>
                </c:pt>
                <c:pt idx="3">
                  <c:v>59.5</c:v>
                </c:pt>
                <c:pt idx="4">
                  <c:v>-40.799999999999997</c:v>
                </c:pt>
              </c:numCache>
            </c:numRef>
          </c:val>
          <c:smooth val="0"/>
          <c:extLst>
            <c:ext xmlns:c16="http://schemas.microsoft.com/office/drawing/2014/chart" uri="{C3380CC4-5D6E-409C-BE32-E72D297353CC}">
              <c16:uniqueId val="{00000001-9DF1-4C45-B90D-9045AB1C6002}"/>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7095</c:v>
                </c:pt>
                <c:pt idx="1">
                  <c:v>6219</c:v>
                </c:pt>
                <c:pt idx="2">
                  <c:v>2856</c:v>
                </c:pt>
                <c:pt idx="3">
                  <c:v>3924</c:v>
                </c:pt>
                <c:pt idx="4">
                  <c:v>-4131</c:v>
                </c:pt>
              </c:numCache>
            </c:numRef>
          </c:val>
          <c:extLst>
            <c:ext xmlns:c16="http://schemas.microsoft.com/office/drawing/2014/chart" uri="{C3380CC4-5D6E-409C-BE32-E72D297353CC}">
              <c16:uniqueId val="{00000000-024A-41BD-969A-106B70AC5315}"/>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8856</c:v>
                </c:pt>
                <c:pt idx="1">
                  <c:v>8531</c:v>
                </c:pt>
                <c:pt idx="2">
                  <c:v>7762</c:v>
                </c:pt>
                <c:pt idx="3">
                  <c:v>7824</c:v>
                </c:pt>
                <c:pt idx="4">
                  <c:v>-112</c:v>
                </c:pt>
              </c:numCache>
            </c:numRef>
          </c:val>
          <c:smooth val="0"/>
          <c:extLst>
            <c:ext xmlns:c16="http://schemas.microsoft.com/office/drawing/2014/chart" uri="{C3380CC4-5D6E-409C-BE32-E72D297353CC}">
              <c16:uniqueId val="{00000001-024A-41BD-969A-106B70AC5315}"/>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【15,134】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【324.7】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66" sqref="ND66:NR82"/>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38" t="str">
        <f>データ!H6&amp;"　"&amp;データ!I6</f>
        <v>徳島県　松茂駐車場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c r="A8" s="2"/>
      <c r="B8" s="120" t="str">
        <f>データ!J7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自治体職員</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2870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c r="A10" s="2"/>
      <c r="B10" s="114">
        <f>データ!O7</f>
        <v>89.5</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230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c r="A31" s="2"/>
      <c r="B31" s="22"/>
      <c r="C31" s="4"/>
      <c r="D31" s="4"/>
      <c r="E31" s="4"/>
      <c r="F31" s="4"/>
      <c r="I31" s="28"/>
      <c r="J31" s="107" t="s">
        <v>27</v>
      </c>
      <c r="K31" s="108"/>
      <c r="L31" s="108"/>
      <c r="M31" s="108"/>
      <c r="N31" s="108"/>
      <c r="O31" s="108"/>
      <c r="P31" s="108"/>
      <c r="Q31" s="108"/>
      <c r="R31" s="108"/>
      <c r="S31" s="108"/>
      <c r="T31" s="109"/>
      <c r="U31" s="110">
        <f>データ!Y7</f>
        <v>252</v>
      </c>
      <c r="V31" s="110"/>
      <c r="W31" s="110"/>
      <c r="X31" s="110"/>
      <c r="Y31" s="110"/>
      <c r="Z31" s="110"/>
      <c r="AA31" s="110"/>
      <c r="AB31" s="110"/>
      <c r="AC31" s="110"/>
      <c r="AD31" s="110"/>
      <c r="AE31" s="110"/>
      <c r="AF31" s="110"/>
      <c r="AG31" s="110"/>
      <c r="AH31" s="110"/>
      <c r="AI31" s="110"/>
      <c r="AJ31" s="110"/>
      <c r="AK31" s="110"/>
      <c r="AL31" s="110"/>
      <c r="AM31" s="110"/>
      <c r="AN31" s="110">
        <f>データ!Z7</f>
        <v>335.7</v>
      </c>
      <c r="AO31" s="110"/>
      <c r="AP31" s="110"/>
      <c r="AQ31" s="110"/>
      <c r="AR31" s="110"/>
      <c r="AS31" s="110"/>
      <c r="AT31" s="110"/>
      <c r="AU31" s="110"/>
      <c r="AV31" s="110"/>
      <c r="AW31" s="110"/>
      <c r="AX31" s="110"/>
      <c r="AY31" s="110"/>
      <c r="AZ31" s="110"/>
      <c r="BA31" s="110"/>
      <c r="BB31" s="110"/>
      <c r="BC31" s="110"/>
      <c r="BD31" s="110"/>
      <c r="BE31" s="110"/>
      <c r="BF31" s="110"/>
      <c r="BG31" s="110">
        <f>データ!AA7</f>
        <v>137.9</v>
      </c>
      <c r="BH31" s="110"/>
      <c r="BI31" s="110"/>
      <c r="BJ31" s="110"/>
      <c r="BK31" s="110"/>
      <c r="BL31" s="110"/>
      <c r="BM31" s="110"/>
      <c r="BN31" s="110"/>
      <c r="BO31" s="110"/>
      <c r="BP31" s="110"/>
      <c r="BQ31" s="110"/>
      <c r="BR31" s="110"/>
      <c r="BS31" s="110"/>
      <c r="BT31" s="110"/>
      <c r="BU31" s="110"/>
      <c r="BV31" s="110"/>
      <c r="BW31" s="110"/>
      <c r="BX31" s="110"/>
      <c r="BY31" s="110"/>
      <c r="BZ31" s="110">
        <f>データ!AB7</f>
        <v>519.79999999999995</v>
      </c>
      <c r="CA31" s="110"/>
      <c r="CB31" s="110"/>
      <c r="CC31" s="110"/>
      <c r="CD31" s="110"/>
      <c r="CE31" s="110"/>
      <c r="CF31" s="110"/>
      <c r="CG31" s="110"/>
      <c r="CH31" s="110"/>
      <c r="CI31" s="110"/>
      <c r="CJ31" s="110"/>
      <c r="CK31" s="110"/>
      <c r="CL31" s="110"/>
      <c r="CM31" s="110"/>
      <c r="CN31" s="110"/>
      <c r="CO31" s="110"/>
      <c r="CP31" s="110"/>
      <c r="CQ31" s="110"/>
      <c r="CR31" s="110"/>
      <c r="CS31" s="110">
        <f>データ!AC7</f>
        <v>29.3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69.599999999999994</v>
      </c>
      <c r="JD31" s="81"/>
      <c r="JE31" s="81"/>
      <c r="JF31" s="81"/>
      <c r="JG31" s="81"/>
      <c r="JH31" s="81"/>
      <c r="JI31" s="81"/>
      <c r="JJ31" s="81"/>
      <c r="JK31" s="81"/>
      <c r="JL31" s="81"/>
      <c r="JM31" s="81"/>
      <c r="JN31" s="81"/>
      <c r="JO31" s="81"/>
      <c r="JP31" s="81"/>
      <c r="JQ31" s="81"/>
      <c r="JR31" s="81"/>
      <c r="JS31" s="81"/>
      <c r="JT31" s="81"/>
      <c r="JU31" s="82"/>
      <c r="JV31" s="80">
        <f>データ!DL7</f>
        <v>73</v>
      </c>
      <c r="JW31" s="81"/>
      <c r="JX31" s="81"/>
      <c r="JY31" s="81"/>
      <c r="JZ31" s="81"/>
      <c r="KA31" s="81"/>
      <c r="KB31" s="81"/>
      <c r="KC31" s="81"/>
      <c r="KD31" s="81"/>
      <c r="KE31" s="81"/>
      <c r="KF31" s="81"/>
      <c r="KG31" s="81"/>
      <c r="KH31" s="81"/>
      <c r="KI31" s="81"/>
      <c r="KJ31" s="81"/>
      <c r="KK31" s="81"/>
      <c r="KL31" s="81"/>
      <c r="KM31" s="81"/>
      <c r="KN31" s="82"/>
      <c r="KO31" s="80">
        <f>データ!DM7</f>
        <v>74.8</v>
      </c>
      <c r="KP31" s="81"/>
      <c r="KQ31" s="81"/>
      <c r="KR31" s="81"/>
      <c r="KS31" s="81"/>
      <c r="KT31" s="81"/>
      <c r="KU31" s="81"/>
      <c r="KV31" s="81"/>
      <c r="KW31" s="81"/>
      <c r="KX31" s="81"/>
      <c r="KY31" s="81"/>
      <c r="KZ31" s="81"/>
      <c r="LA31" s="81"/>
      <c r="LB31" s="81"/>
      <c r="LC31" s="81"/>
      <c r="LD31" s="81"/>
      <c r="LE31" s="81"/>
      <c r="LF31" s="81"/>
      <c r="LG31" s="82"/>
      <c r="LH31" s="80">
        <f>データ!DN7</f>
        <v>70.900000000000006</v>
      </c>
      <c r="LI31" s="81"/>
      <c r="LJ31" s="81"/>
      <c r="LK31" s="81"/>
      <c r="LL31" s="81"/>
      <c r="LM31" s="81"/>
      <c r="LN31" s="81"/>
      <c r="LO31" s="81"/>
      <c r="LP31" s="81"/>
      <c r="LQ31" s="81"/>
      <c r="LR31" s="81"/>
      <c r="LS31" s="81"/>
      <c r="LT31" s="81"/>
      <c r="LU31" s="81"/>
      <c r="LV31" s="81"/>
      <c r="LW31" s="81"/>
      <c r="LX31" s="81"/>
      <c r="LY31" s="81"/>
      <c r="LZ31" s="82"/>
      <c r="MA31" s="80">
        <f>データ!DO7</f>
        <v>23.5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c r="A32" s="2"/>
      <c r="B32" s="22"/>
      <c r="C32" s="4"/>
      <c r="D32" s="4"/>
      <c r="E32" s="4"/>
      <c r="F32" s="4"/>
      <c r="G32" s="4"/>
      <c r="H32" s="4"/>
      <c r="I32" s="28"/>
      <c r="J32" s="107" t="s">
        <v>29</v>
      </c>
      <c r="K32" s="108"/>
      <c r="L32" s="108"/>
      <c r="M32" s="108"/>
      <c r="N32" s="108"/>
      <c r="O32" s="108"/>
      <c r="P32" s="108"/>
      <c r="Q32" s="108"/>
      <c r="R32" s="108"/>
      <c r="S32" s="108"/>
      <c r="T32" s="109"/>
      <c r="U32" s="110">
        <f>データ!AD7</f>
        <v>216.4</v>
      </c>
      <c r="V32" s="110"/>
      <c r="W32" s="110"/>
      <c r="X32" s="110"/>
      <c r="Y32" s="110"/>
      <c r="Z32" s="110"/>
      <c r="AA32" s="110"/>
      <c r="AB32" s="110"/>
      <c r="AC32" s="110"/>
      <c r="AD32" s="110"/>
      <c r="AE32" s="110"/>
      <c r="AF32" s="110"/>
      <c r="AG32" s="110"/>
      <c r="AH32" s="110"/>
      <c r="AI32" s="110"/>
      <c r="AJ32" s="110"/>
      <c r="AK32" s="110"/>
      <c r="AL32" s="110"/>
      <c r="AM32" s="110"/>
      <c r="AN32" s="110">
        <f>データ!AE7</f>
        <v>291.5</v>
      </c>
      <c r="AO32" s="110"/>
      <c r="AP32" s="110"/>
      <c r="AQ32" s="110"/>
      <c r="AR32" s="110"/>
      <c r="AS32" s="110"/>
      <c r="AT32" s="110"/>
      <c r="AU32" s="110"/>
      <c r="AV32" s="110"/>
      <c r="AW32" s="110"/>
      <c r="AX32" s="110"/>
      <c r="AY32" s="110"/>
      <c r="AZ32" s="110"/>
      <c r="BA32" s="110"/>
      <c r="BB32" s="110"/>
      <c r="BC32" s="110"/>
      <c r="BD32" s="110"/>
      <c r="BE32" s="110"/>
      <c r="BF32" s="110"/>
      <c r="BG32" s="110">
        <f>データ!AF7</f>
        <v>147.30000000000001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253.2</v>
      </c>
      <c r="CA32" s="110"/>
      <c r="CB32" s="110"/>
      <c r="CC32" s="110"/>
      <c r="CD32" s="110"/>
      <c r="CE32" s="110"/>
      <c r="CF32" s="110"/>
      <c r="CG32" s="110"/>
      <c r="CH32" s="110"/>
      <c r="CI32" s="110"/>
      <c r="CJ32" s="110"/>
      <c r="CK32" s="110"/>
      <c r="CL32" s="110"/>
      <c r="CM32" s="110"/>
      <c r="CN32" s="110"/>
      <c r="CO32" s="110"/>
      <c r="CP32" s="110"/>
      <c r="CQ32" s="110"/>
      <c r="CR32" s="110"/>
      <c r="CS32" s="110">
        <f>データ!AH7</f>
        <v>90.6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0</v>
      </c>
      <c r="EM32" s="110"/>
      <c r="EN32" s="110"/>
      <c r="EO32" s="110"/>
      <c r="EP32" s="110"/>
      <c r="EQ32" s="110"/>
      <c r="ER32" s="110"/>
      <c r="ES32" s="110"/>
      <c r="ET32" s="110"/>
      <c r="EU32" s="110"/>
      <c r="EV32" s="110"/>
      <c r="EW32" s="110"/>
      <c r="EX32" s="110"/>
      <c r="EY32" s="110"/>
      <c r="EZ32" s="110"/>
      <c r="FA32" s="110"/>
      <c r="FB32" s="110"/>
      <c r="FC32" s="110"/>
      <c r="FD32" s="110"/>
      <c r="FE32" s="110">
        <f>データ!AP7</f>
        <v>0</v>
      </c>
      <c r="FF32" s="110"/>
      <c r="FG32" s="110"/>
      <c r="FH32" s="110"/>
      <c r="FI32" s="110"/>
      <c r="FJ32" s="110"/>
      <c r="FK32" s="110"/>
      <c r="FL32" s="110"/>
      <c r="FM32" s="110"/>
      <c r="FN32" s="110"/>
      <c r="FO32" s="110"/>
      <c r="FP32" s="110"/>
      <c r="FQ32" s="110"/>
      <c r="FR32" s="110"/>
      <c r="FS32" s="110"/>
      <c r="FT32" s="110"/>
      <c r="FU32" s="110"/>
      <c r="FV32" s="110"/>
      <c r="FW32" s="110"/>
      <c r="FX32" s="110">
        <f>データ!AQ7</f>
        <v>0</v>
      </c>
      <c r="FY32" s="110"/>
      <c r="FZ32" s="110"/>
      <c r="GA32" s="110"/>
      <c r="GB32" s="110"/>
      <c r="GC32" s="110"/>
      <c r="GD32" s="110"/>
      <c r="GE32" s="110"/>
      <c r="GF32" s="110"/>
      <c r="GG32" s="110"/>
      <c r="GH32" s="110"/>
      <c r="GI32" s="110"/>
      <c r="GJ32" s="110"/>
      <c r="GK32" s="110"/>
      <c r="GL32" s="110"/>
      <c r="GM32" s="110"/>
      <c r="GN32" s="110"/>
      <c r="GO32" s="110"/>
      <c r="GP32" s="110"/>
      <c r="GQ32" s="110">
        <f>データ!AR7</f>
        <v>0</v>
      </c>
      <c r="GR32" s="110"/>
      <c r="GS32" s="110"/>
      <c r="GT32" s="110"/>
      <c r="GU32" s="110"/>
      <c r="GV32" s="110"/>
      <c r="GW32" s="110"/>
      <c r="GX32" s="110"/>
      <c r="GY32" s="110"/>
      <c r="GZ32" s="110"/>
      <c r="HA32" s="110"/>
      <c r="HB32" s="110"/>
      <c r="HC32" s="110"/>
      <c r="HD32" s="110"/>
      <c r="HE32" s="110"/>
      <c r="HF32" s="110"/>
      <c r="HG32" s="110"/>
      <c r="HH32" s="110"/>
      <c r="HI32" s="110"/>
      <c r="HJ32" s="110">
        <f>データ!AS7</f>
        <v>0</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105.2</v>
      </c>
      <c r="JD32" s="81"/>
      <c r="JE32" s="81"/>
      <c r="JF32" s="81"/>
      <c r="JG32" s="81"/>
      <c r="JH32" s="81"/>
      <c r="JI32" s="81"/>
      <c r="JJ32" s="81"/>
      <c r="JK32" s="81"/>
      <c r="JL32" s="81"/>
      <c r="JM32" s="81"/>
      <c r="JN32" s="81"/>
      <c r="JO32" s="81"/>
      <c r="JP32" s="81"/>
      <c r="JQ32" s="81"/>
      <c r="JR32" s="81"/>
      <c r="JS32" s="81"/>
      <c r="JT32" s="81"/>
      <c r="JU32" s="82"/>
      <c r="JV32" s="80">
        <f>データ!DQ7</f>
        <v>105.3</v>
      </c>
      <c r="JW32" s="81"/>
      <c r="JX32" s="81"/>
      <c r="JY32" s="81"/>
      <c r="JZ32" s="81"/>
      <c r="KA32" s="81"/>
      <c r="KB32" s="81"/>
      <c r="KC32" s="81"/>
      <c r="KD32" s="81"/>
      <c r="KE32" s="81"/>
      <c r="KF32" s="81"/>
      <c r="KG32" s="81"/>
      <c r="KH32" s="81"/>
      <c r="KI32" s="81"/>
      <c r="KJ32" s="81"/>
      <c r="KK32" s="81"/>
      <c r="KL32" s="81"/>
      <c r="KM32" s="81"/>
      <c r="KN32" s="82"/>
      <c r="KO32" s="80">
        <f>データ!DR7</f>
        <v>98.5</v>
      </c>
      <c r="KP32" s="81"/>
      <c r="KQ32" s="81"/>
      <c r="KR32" s="81"/>
      <c r="KS32" s="81"/>
      <c r="KT32" s="81"/>
      <c r="KU32" s="81"/>
      <c r="KV32" s="81"/>
      <c r="KW32" s="81"/>
      <c r="KX32" s="81"/>
      <c r="KY32" s="81"/>
      <c r="KZ32" s="81"/>
      <c r="LA32" s="81"/>
      <c r="LB32" s="81"/>
      <c r="LC32" s="81"/>
      <c r="LD32" s="81"/>
      <c r="LE32" s="81"/>
      <c r="LF32" s="81"/>
      <c r="LG32" s="82"/>
      <c r="LH32" s="80">
        <f>データ!DS7</f>
        <v>94.3</v>
      </c>
      <c r="LI32" s="81"/>
      <c r="LJ32" s="81"/>
      <c r="LK32" s="81"/>
      <c r="LL32" s="81"/>
      <c r="LM32" s="81"/>
      <c r="LN32" s="81"/>
      <c r="LO32" s="81"/>
      <c r="LP32" s="81"/>
      <c r="LQ32" s="81"/>
      <c r="LR32" s="81"/>
      <c r="LS32" s="81"/>
      <c r="LT32" s="81"/>
      <c r="LU32" s="81"/>
      <c r="LV32" s="81"/>
      <c r="LW32" s="81"/>
      <c r="LX32" s="81"/>
      <c r="LY32" s="81"/>
      <c r="LZ32" s="82"/>
      <c r="MA32" s="80">
        <f>データ!DT7</f>
        <v>65.5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92.8</v>
      </c>
      <c r="EM52" s="110"/>
      <c r="EN52" s="110"/>
      <c r="EO52" s="110"/>
      <c r="EP52" s="110"/>
      <c r="EQ52" s="110"/>
      <c r="ER52" s="110"/>
      <c r="ES52" s="110"/>
      <c r="ET52" s="110"/>
      <c r="EU52" s="110"/>
      <c r="EV52" s="110"/>
      <c r="EW52" s="110"/>
      <c r="EX52" s="110"/>
      <c r="EY52" s="110"/>
      <c r="EZ52" s="110"/>
      <c r="FA52" s="110"/>
      <c r="FB52" s="110"/>
      <c r="FC52" s="110"/>
      <c r="FD52" s="110"/>
      <c r="FE52" s="110">
        <f>データ!BG7</f>
        <v>97.9</v>
      </c>
      <c r="FF52" s="110"/>
      <c r="FG52" s="110"/>
      <c r="FH52" s="110"/>
      <c r="FI52" s="110"/>
      <c r="FJ52" s="110"/>
      <c r="FK52" s="110"/>
      <c r="FL52" s="110"/>
      <c r="FM52" s="110"/>
      <c r="FN52" s="110"/>
      <c r="FO52" s="110"/>
      <c r="FP52" s="110"/>
      <c r="FQ52" s="110"/>
      <c r="FR52" s="110"/>
      <c r="FS52" s="110"/>
      <c r="FT52" s="110"/>
      <c r="FU52" s="110"/>
      <c r="FV52" s="110"/>
      <c r="FW52" s="110"/>
      <c r="FX52" s="110">
        <f>データ!BH7</f>
        <v>67.2</v>
      </c>
      <c r="FY52" s="110"/>
      <c r="FZ52" s="110"/>
      <c r="GA52" s="110"/>
      <c r="GB52" s="110"/>
      <c r="GC52" s="110"/>
      <c r="GD52" s="110"/>
      <c r="GE52" s="110"/>
      <c r="GF52" s="110"/>
      <c r="GG52" s="110"/>
      <c r="GH52" s="110"/>
      <c r="GI52" s="110"/>
      <c r="GJ52" s="110"/>
      <c r="GK52" s="110"/>
      <c r="GL52" s="110"/>
      <c r="GM52" s="110"/>
      <c r="GN52" s="110"/>
      <c r="GO52" s="110"/>
      <c r="GP52" s="110"/>
      <c r="GQ52" s="110">
        <f>データ!BI7</f>
        <v>91.5</v>
      </c>
      <c r="GR52" s="110"/>
      <c r="GS52" s="110"/>
      <c r="GT52" s="110"/>
      <c r="GU52" s="110"/>
      <c r="GV52" s="110"/>
      <c r="GW52" s="110"/>
      <c r="GX52" s="110"/>
      <c r="GY52" s="110"/>
      <c r="GZ52" s="110"/>
      <c r="HA52" s="110"/>
      <c r="HB52" s="110"/>
      <c r="HC52" s="110"/>
      <c r="HD52" s="110"/>
      <c r="HE52" s="110"/>
      <c r="HF52" s="110"/>
      <c r="HG52" s="110"/>
      <c r="HH52" s="110"/>
      <c r="HI52" s="110"/>
      <c r="HJ52" s="110">
        <f>データ!BJ7</f>
        <v>-195.2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7095</v>
      </c>
      <c r="JD52" s="106"/>
      <c r="JE52" s="106"/>
      <c r="JF52" s="106"/>
      <c r="JG52" s="106"/>
      <c r="JH52" s="106"/>
      <c r="JI52" s="106"/>
      <c r="JJ52" s="106"/>
      <c r="JK52" s="106"/>
      <c r="JL52" s="106"/>
      <c r="JM52" s="106"/>
      <c r="JN52" s="106"/>
      <c r="JO52" s="106"/>
      <c r="JP52" s="106"/>
      <c r="JQ52" s="106"/>
      <c r="JR52" s="106"/>
      <c r="JS52" s="106"/>
      <c r="JT52" s="106"/>
      <c r="JU52" s="106"/>
      <c r="JV52" s="106">
        <f>データ!BR7</f>
        <v>6219</v>
      </c>
      <c r="JW52" s="106"/>
      <c r="JX52" s="106"/>
      <c r="JY52" s="106"/>
      <c r="JZ52" s="106"/>
      <c r="KA52" s="106"/>
      <c r="KB52" s="106"/>
      <c r="KC52" s="106"/>
      <c r="KD52" s="106"/>
      <c r="KE52" s="106"/>
      <c r="KF52" s="106"/>
      <c r="KG52" s="106"/>
      <c r="KH52" s="106"/>
      <c r="KI52" s="106"/>
      <c r="KJ52" s="106"/>
      <c r="KK52" s="106"/>
      <c r="KL52" s="106"/>
      <c r="KM52" s="106"/>
      <c r="KN52" s="106"/>
      <c r="KO52" s="106">
        <f>データ!BS7</f>
        <v>2856</v>
      </c>
      <c r="KP52" s="106"/>
      <c r="KQ52" s="106"/>
      <c r="KR52" s="106"/>
      <c r="KS52" s="106"/>
      <c r="KT52" s="106"/>
      <c r="KU52" s="106"/>
      <c r="KV52" s="106"/>
      <c r="KW52" s="106"/>
      <c r="KX52" s="106"/>
      <c r="KY52" s="106"/>
      <c r="KZ52" s="106"/>
      <c r="LA52" s="106"/>
      <c r="LB52" s="106"/>
      <c r="LC52" s="106"/>
      <c r="LD52" s="106"/>
      <c r="LE52" s="106"/>
      <c r="LF52" s="106"/>
      <c r="LG52" s="106"/>
      <c r="LH52" s="106">
        <f>データ!BT7</f>
        <v>3924</v>
      </c>
      <c r="LI52" s="106"/>
      <c r="LJ52" s="106"/>
      <c r="LK52" s="106"/>
      <c r="LL52" s="106"/>
      <c r="LM52" s="106"/>
      <c r="LN52" s="106"/>
      <c r="LO52" s="106"/>
      <c r="LP52" s="106"/>
      <c r="LQ52" s="106"/>
      <c r="LR52" s="106"/>
      <c r="LS52" s="106"/>
      <c r="LT52" s="106"/>
      <c r="LU52" s="106"/>
      <c r="LV52" s="106"/>
      <c r="LW52" s="106"/>
      <c r="LX52" s="106"/>
      <c r="LY52" s="106"/>
      <c r="LZ52" s="106"/>
      <c r="MA52" s="106">
        <f>データ!BU7</f>
        <v>-4131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c r="A53" s="2"/>
      <c r="B53" s="22"/>
      <c r="C53" s="4"/>
      <c r="D53" s="4"/>
      <c r="E53" s="4"/>
      <c r="F53" s="4"/>
      <c r="G53" s="4"/>
      <c r="H53" s="4"/>
      <c r="I53" s="28"/>
      <c r="J53" s="107" t="s">
        <v>29</v>
      </c>
      <c r="K53" s="108"/>
      <c r="L53" s="108"/>
      <c r="M53" s="108"/>
      <c r="N53" s="108"/>
      <c r="O53" s="108"/>
      <c r="P53" s="108"/>
      <c r="Q53" s="108"/>
      <c r="R53" s="108"/>
      <c r="S53" s="108"/>
      <c r="T53" s="109"/>
      <c r="U53" s="106">
        <f>データ!AZ7</f>
        <v>0</v>
      </c>
      <c r="V53" s="106"/>
      <c r="W53" s="106"/>
      <c r="X53" s="106"/>
      <c r="Y53" s="106"/>
      <c r="Z53" s="106"/>
      <c r="AA53" s="106"/>
      <c r="AB53" s="106"/>
      <c r="AC53" s="106"/>
      <c r="AD53" s="106"/>
      <c r="AE53" s="106"/>
      <c r="AF53" s="106"/>
      <c r="AG53" s="106"/>
      <c r="AH53" s="106"/>
      <c r="AI53" s="106"/>
      <c r="AJ53" s="106"/>
      <c r="AK53" s="106"/>
      <c r="AL53" s="106"/>
      <c r="AM53" s="106"/>
      <c r="AN53" s="106">
        <f>データ!BA7</f>
        <v>0</v>
      </c>
      <c r="AO53" s="106"/>
      <c r="AP53" s="106"/>
      <c r="AQ53" s="106"/>
      <c r="AR53" s="106"/>
      <c r="AS53" s="106"/>
      <c r="AT53" s="106"/>
      <c r="AU53" s="106"/>
      <c r="AV53" s="106"/>
      <c r="AW53" s="106"/>
      <c r="AX53" s="106"/>
      <c r="AY53" s="106"/>
      <c r="AZ53" s="106"/>
      <c r="BA53" s="106"/>
      <c r="BB53" s="106"/>
      <c r="BC53" s="106"/>
      <c r="BD53" s="106"/>
      <c r="BE53" s="106"/>
      <c r="BF53" s="106"/>
      <c r="BG53" s="106">
        <f>データ!BB7</f>
        <v>0</v>
      </c>
      <c r="BH53" s="106"/>
      <c r="BI53" s="106"/>
      <c r="BJ53" s="106"/>
      <c r="BK53" s="106"/>
      <c r="BL53" s="106"/>
      <c r="BM53" s="106"/>
      <c r="BN53" s="106"/>
      <c r="BO53" s="106"/>
      <c r="BP53" s="106"/>
      <c r="BQ53" s="106"/>
      <c r="BR53" s="106"/>
      <c r="BS53" s="106"/>
      <c r="BT53" s="106"/>
      <c r="BU53" s="106"/>
      <c r="BV53" s="106"/>
      <c r="BW53" s="106"/>
      <c r="BX53" s="106"/>
      <c r="BY53" s="106"/>
      <c r="BZ53" s="106">
        <f>データ!BC7</f>
        <v>0</v>
      </c>
      <c r="CA53" s="106"/>
      <c r="CB53" s="106"/>
      <c r="CC53" s="106"/>
      <c r="CD53" s="106"/>
      <c r="CE53" s="106"/>
      <c r="CF53" s="106"/>
      <c r="CG53" s="106"/>
      <c r="CH53" s="106"/>
      <c r="CI53" s="106"/>
      <c r="CJ53" s="106"/>
      <c r="CK53" s="106"/>
      <c r="CL53" s="106"/>
      <c r="CM53" s="106"/>
      <c r="CN53" s="106"/>
      <c r="CO53" s="106"/>
      <c r="CP53" s="106"/>
      <c r="CQ53" s="106"/>
      <c r="CR53" s="106"/>
      <c r="CS53" s="106">
        <f>データ!BD7</f>
        <v>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69.2</v>
      </c>
      <c r="EM53" s="110"/>
      <c r="EN53" s="110"/>
      <c r="EO53" s="110"/>
      <c r="EP53" s="110"/>
      <c r="EQ53" s="110"/>
      <c r="ER53" s="110"/>
      <c r="ES53" s="110"/>
      <c r="ET53" s="110"/>
      <c r="EU53" s="110"/>
      <c r="EV53" s="110"/>
      <c r="EW53" s="110"/>
      <c r="EX53" s="110"/>
      <c r="EY53" s="110"/>
      <c r="EZ53" s="110"/>
      <c r="FA53" s="110"/>
      <c r="FB53" s="110"/>
      <c r="FC53" s="110"/>
      <c r="FD53" s="110"/>
      <c r="FE53" s="110">
        <f>データ!BL7</f>
        <v>73.400000000000006</v>
      </c>
      <c r="FF53" s="110"/>
      <c r="FG53" s="110"/>
      <c r="FH53" s="110"/>
      <c r="FI53" s="110"/>
      <c r="FJ53" s="110"/>
      <c r="FK53" s="110"/>
      <c r="FL53" s="110"/>
      <c r="FM53" s="110"/>
      <c r="FN53" s="110"/>
      <c r="FO53" s="110"/>
      <c r="FP53" s="110"/>
      <c r="FQ53" s="110"/>
      <c r="FR53" s="110"/>
      <c r="FS53" s="110"/>
      <c r="FT53" s="110"/>
      <c r="FU53" s="110"/>
      <c r="FV53" s="110"/>
      <c r="FW53" s="110"/>
      <c r="FX53" s="110">
        <f>データ!BM7</f>
        <v>43.5</v>
      </c>
      <c r="FY53" s="110"/>
      <c r="FZ53" s="110"/>
      <c r="GA53" s="110"/>
      <c r="GB53" s="110"/>
      <c r="GC53" s="110"/>
      <c r="GD53" s="110"/>
      <c r="GE53" s="110"/>
      <c r="GF53" s="110"/>
      <c r="GG53" s="110"/>
      <c r="GH53" s="110"/>
      <c r="GI53" s="110"/>
      <c r="GJ53" s="110"/>
      <c r="GK53" s="110"/>
      <c r="GL53" s="110"/>
      <c r="GM53" s="110"/>
      <c r="GN53" s="110"/>
      <c r="GO53" s="110"/>
      <c r="GP53" s="110"/>
      <c r="GQ53" s="110">
        <f>データ!BN7</f>
        <v>59.5</v>
      </c>
      <c r="GR53" s="110"/>
      <c r="GS53" s="110"/>
      <c r="GT53" s="110"/>
      <c r="GU53" s="110"/>
      <c r="GV53" s="110"/>
      <c r="GW53" s="110"/>
      <c r="GX53" s="110"/>
      <c r="GY53" s="110"/>
      <c r="GZ53" s="110"/>
      <c r="HA53" s="110"/>
      <c r="HB53" s="110"/>
      <c r="HC53" s="110"/>
      <c r="HD53" s="110"/>
      <c r="HE53" s="110"/>
      <c r="HF53" s="110"/>
      <c r="HG53" s="110"/>
      <c r="HH53" s="110"/>
      <c r="HI53" s="110"/>
      <c r="HJ53" s="110">
        <f>データ!BO7</f>
        <v>-40.799999999999997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8856</v>
      </c>
      <c r="JD53" s="106"/>
      <c r="JE53" s="106"/>
      <c r="JF53" s="106"/>
      <c r="JG53" s="106"/>
      <c r="JH53" s="106"/>
      <c r="JI53" s="106"/>
      <c r="JJ53" s="106"/>
      <c r="JK53" s="106"/>
      <c r="JL53" s="106"/>
      <c r="JM53" s="106"/>
      <c r="JN53" s="106"/>
      <c r="JO53" s="106"/>
      <c r="JP53" s="106"/>
      <c r="JQ53" s="106"/>
      <c r="JR53" s="106"/>
      <c r="JS53" s="106"/>
      <c r="JT53" s="106"/>
      <c r="JU53" s="106"/>
      <c r="JV53" s="106">
        <f>データ!BW7</f>
        <v>8531</v>
      </c>
      <c r="JW53" s="106"/>
      <c r="JX53" s="106"/>
      <c r="JY53" s="106"/>
      <c r="JZ53" s="106"/>
      <c r="KA53" s="106"/>
      <c r="KB53" s="106"/>
      <c r="KC53" s="106"/>
      <c r="KD53" s="106"/>
      <c r="KE53" s="106"/>
      <c r="KF53" s="106"/>
      <c r="KG53" s="106"/>
      <c r="KH53" s="106"/>
      <c r="KI53" s="106"/>
      <c r="KJ53" s="106"/>
      <c r="KK53" s="106"/>
      <c r="KL53" s="106"/>
      <c r="KM53" s="106"/>
      <c r="KN53" s="106"/>
      <c r="KO53" s="106">
        <f>データ!BX7</f>
        <v>7762</v>
      </c>
      <c r="KP53" s="106"/>
      <c r="KQ53" s="106"/>
      <c r="KR53" s="106"/>
      <c r="KS53" s="106"/>
      <c r="KT53" s="106"/>
      <c r="KU53" s="106"/>
      <c r="KV53" s="106"/>
      <c r="KW53" s="106"/>
      <c r="KX53" s="106"/>
      <c r="KY53" s="106"/>
      <c r="KZ53" s="106"/>
      <c r="LA53" s="106"/>
      <c r="LB53" s="106"/>
      <c r="LC53" s="106"/>
      <c r="LD53" s="106"/>
      <c r="LE53" s="106"/>
      <c r="LF53" s="106"/>
      <c r="LG53" s="106"/>
      <c r="LH53" s="106">
        <f>データ!BY7</f>
        <v>7824</v>
      </c>
      <c r="LI53" s="106"/>
      <c r="LJ53" s="106"/>
      <c r="LK53" s="106"/>
      <c r="LL53" s="106"/>
      <c r="LM53" s="106"/>
      <c r="LN53" s="106"/>
      <c r="LO53" s="106"/>
      <c r="LP53" s="106"/>
      <c r="LQ53" s="106"/>
      <c r="LR53" s="106"/>
      <c r="LS53" s="106"/>
      <c r="LT53" s="106"/>
      <c r="LU53" s="106"/>
      <c r="LV53" s="106"/>
      <c r="LW53" s="106"/>
      <c r="LX53" s="106"/>
      <c r="LY53" s="106"/>
      <c r="LZ53" s="106"/>
      <c r="MA53" s="106">
        <f>データ!BZ7</f>
        <v>-112</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519730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3000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c r="A77" s="2"/>
      <c r="B77" s="22"/>
      <c r="C77" s="4"/>
      <c r="D77" s="4"/>
      <c r="E77" s="4"/>
      <c r="F77" s="4"/>
      <c r="I77" s="83" t="s">
        <v>27</v>
      </c>
      <c r="J77" s="83"/>
      <c r="K77" s="83"/>
      <c r="L77" s="83"/>
      <c r="M77" s="83"/>
      <c r="N77" s="83"/>
      <c r="O77" s="83"/>
      <c r="P77" s="83"/>
      <c r="Q77" s="83"/>
      <c r="R77" s="80">
        <f>データ!CB7</f>
        <v>84</v>
      </c>
      <c r="S77" s="81"/>
      <c r="T77" s="81"/>
      <c r="U77" s="81"/>
      <c r="V77" s="81"/>
      <c r="W77" s="81"/>
      <c r="X77" s="81"/>
      <c r="Y77" s="81"/>
      <c r="Z77" s="81"/>
      <c r="AA77" s="81"/>
      <c r="AB77" s="81"/>
      <c r="AC77" s="81"/>
      <c r="AD77" s="81"/>
      <c r="AE77" s="81"/>
      <c r="AF77" s="82"/>
      <c r="AG77" s="80">
        <f>データ!CC7</f>
        <v>85.4</v>
      </c>
      <c r="AH77" s="81"/>
      <c r="AI77" s="81"/>
      <c r="AJ77" s="81"/>
      <c r="AK77" s="81"/>
      <c r="AL77" s="81"/>
      <c r="AM77" s="81"/>
      <c r="AN77" s="81"/>
      <c r="AO77" s="81"/>
      <c r="AP77" s="81"/>
      <c r="AQ77" s="81"/>
      <c r="AR77" s="81"/>
      <c r="AS77" s="81"/>
      <c r="AT77" s="81"/>
      <c r="AU77" s="82"/>
      <c r="AV77" s="80">
        <f>データ!CD7</f>
        <v>86.7</v>
      </c>
      <c r="AW77" s="81"/>
      <c r="AX77" s="81"/>
      <c r="AY77" s="81"/>
      <c r="AZ77" s="81"/>
      <c r="BA77" s="81"/>
      <c r="BB77" s="81"/>
      <c r="BC77" s="81"/>
      <c r="BD77" s="81"/>
      <c r="BE77" s="81"/>
      <c r="BF77" s="81"/>
      <c r="BG77" s="81"/>
      <c r="BH77" s="81"/>
      <c r="BI77" s="81"/>
      <c r="BJ77" s="82"/>
      <c r="BK77" s="80">
        <f>データ!CE7</f>
        <v>87.2</v>
      </c>
      <c r="BL77" s="81"/>
      <c r="BM77" s="81"/>
      <c r="BN77" s="81"/>
      <c r="BO77" s="81"/>
      <c r="BP77" s="81"/>
      <c r="BQ77" s="81"/>
      <c r="BR77" s="81"/>
      <c r="BS77" s="81"/>
      <c r="BT77" s="81"/>
      <c r="BU77" s="81"/>
      <c r="BV77" s="81"/>
      <c r="BW77" s="81"/>
      <c r="BX77" s="81"/>
      <c r="BY77" s="82"/>
      <c r="BZ77" s="80">
        <f>データ!CF7</f>
        <v>47.7</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f>データ!CO7</f>
        <v>0</v>
      </c>
      <c r="GM77" s="81"/>
      <c r="GN77" s="81"/>
      <c r="GO77" s="81"/>
      <c r="GP77" s="81"/>
      <c r="GQ77" s="81"/>
      <c r="GR77" s="81"/>
      <c r="GS77" s="81"/>
      <c r="GT77" s="81"/>
      <c r="GU77" s="81"/>
      <c r="GV77" s="81"/>
      <c r="GW77" s="81"/>
      <c r="GX77" s="81"/>
      <c r="GY77" s="81"/>
      <c r="GZ77" s="82"/>
      <c r="HA77" s="80">
        <f>データ!CP7</f>
        <v>0</v>
      </c>
      <c r="HB77" s="81"/>
      <c r="HC77" s="81"/>
      <c r="HD77" s="81"/>
      <c r="HE77" s="81"/>
      <c r="HF77" s="81"/>
      <c r="HG77" s="81"/>
      <c r="HH77" s="81"/>
      <c r="HI77" s="81"/>
      <c r="HJ77" s="81"/>
      <c r="HK77" s="81"/>
      <c r="HL77" s="81"/>
      <c r="HM77" s="81"/>
      <c r="HN77" s="81"/>
      <c r="HO77" s="82"/>
      <c r="HP77" s="80">
        <f>データ!CQ7</f>
        <v>0</v>
      </c>
      <c r="HQ77" s="81"/>
      <c r="HR77" s="81"/>
      <c r="HS77" s="81"/>
      <c r="HT77" s="81"/>
      <c r="HU77" s="81"/>
      <c r="HV77" s="81"/>
      <c r="HW77" s="81"/>
      <c r="HX77" s="81"/>
      <c r="HY77" s="81"/>
      <c r="HZ77" s="81"/>
      <c r="IA77" s="81"/>
      <c r="IB77" s="81"/>
      <c r="IC77" s="81"/>
      <c r="ID77" s="82"/>
      <c r="IE77" s="80">
        <f>データ!CR7</f>
        <v>0</v>
      </c>
      <c r="IF77" s="81"/>
      <c r="IG77" s="81"/>
      <c r="IH77" s="81"/>
      <c r="II77" s="81"/>
      <c r="IJ77" s="81"/>
      <c r="IK77" s="81"/>
      <c r="IL77" s="81"/>
      <c r="IM77" s="81"/>
      <c r="IN77" s="81"/>
      <c r="IO77" s="81"/>
      <c r="IP77" s="81"/>
      <c r="IQ77" s="81"/>
      <c r="IR77" s="81"/>
      <c r="IS77" s="82"/>
      <c r="IT77" s="80">
        <f>データ!CS7</f>
        <v>0</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c r="A78" s="2"/>
      <c r="B78" s="22"/>
      <c r="C78" s="4"/>
      <c r="D78" s="4"/>
      <c r="E78" s="4"/>
      <c r="F78" s="4"/>
      <c r="I78" s="83" t="s">
        <v>29</v>
      </c>
      <c r="J78" s="83"/>
      <c r="K78" s="83"/>
      <c r="L78" s="83"/>
      <c r="M78" s="83"/>
      <c r="N78" s="83"/>
      <c r="O78" s="83"/>
      <c r="P78" s="83"/>
      <c r="Q78" s="83"/>
      <c r="R78" s="80">
        <f>データ!CG7</f>
        <v>59.7</v>
      </c>
      <c r="S78" s="81"/>
      <c r="T78" s="81"/>
      <c r="U78" s="81"/>
      <c r="V78" s="81"/>
      <c r="W78" s="81"/>
      <c r="X78" s="81"/>
      <c r="Y78" s="81"/>
      <c r="Z78" s="81"/>
      <c r="AA78" s="81"/>
      <c r="AB78" s="81"/>
      <c r="AC78" s="81"/>
      <c r="AD78" s="81"/>
      <c r="AE78" s="81"/>
      <c r="AF78" s="82"/>
      <c r="AG78" s="80">
        <f>データ!CH7</f>
        <v>57.7</v>
      </c>
      <c r="AH78" s="81"/>
      <c r="AI78" s="81"/>
      <c r="AJ78" s="81"/>
      <c r="AK78" s="81"/>
      <c r="AL78" s="81"/>
      <c r="AM78" s="81"/>
      <c r="AN78" s="81"/>
      <c r="AO78" s="81"/>
      <c r="AP78" s="81"/>
      <c r="AQ78" s="81"/>
      <c r="AR78" s="81"/>
      <c r="AS78" s="81"/>
      <c r="AT78" s="81"/>
      <c r="AU78" s="82"/>
      <c r="AV78" s="80">
        <f>データ!CI7</f>
        <v>27.6</v>
      </c>
      <c r="AW78" s="81"/>
      <c r="AX78" s="81"/>
      <c r="AY78" s="81"/>
      <c r="AZ78" s="81"/>
      <c r="BA78" s="81"/>
      <c r="BB78" s="81"/>
      <c r="BC78" s="81"/>
      <c r="BD78" s="81"/>
      <c r="BE78" s="81"/>
      <c r="BF78" s="81"/>
      <c r="BG78" s="81"/>
      <c r="BH78" s="81"/>
      <c r="BI78" s="81"/>
      <c r="BJ78" s="82"/>
      <c r="BK78" s="80">
        <f>データ!CJ7</f>
        <v>33.200000000000003</v>
      </c>
      <c r="BL78" s="81"/>
      <c r="BM78" s="81"/>
      <c r="BN78" s="81"/>
      <c r="BO78" s="81"/>
      <c r="BP78" s="81"/>
      <c r="BQ78" s="81"/>
      <c r="BR78" s="81"/>
      <c r="BS78" s="81"/>
      <c r="BT78" s="81"/>
      <c r="BU78" s="81"/>
      <c r="BV78" s="81"/>
      <c r="BW78" s="81"/>
      <c r="BX78" s="81"/>
      <c r="BY78" s="82"/>
      <c r="BZ78" s="80">
        <f>データ!CK7</f>
        <v>30</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f>データ!CT7</f>
        <v>0</v>
      </c>
      <c r="GM78" s="81"/>
      <c r="GN78" s="81"/>
      <c r="GO78" s="81"/>
      <c r="GP78" s="81"/>
      <c r="GQ78" s="81"/>
      <c r="GR78" s="81"/>
      <c r="GS78" s="81"/>
      <c r="GT78" s="81"/>
      <c r="GU78" s="81"/>
      <c r="GV78" s="81"/>
      <c r="GW78" s="81"/>
      <c r="GX78" s="81"/>
      <c r="GY78" s="81"/>
      <c r="GZ78" s="82"/>
      <c r="HA78" s="80">
        <f>データ!CU7</f>
        <v>0</v>
      </c>
      <c r="HB78" s="81"/>
      <c r="HC78" s="81"/>
      <c r="HD78" s="81"/>
      <c r="HE78" s="81"/>
      <c r="HF78" s="81"/>
      <c r="HG78" s="81"/>
      <c r="HH78" s="81"/>
      <c r="HI78" s="81"/>
      <c r="HJ78" s="81"/>
      <c r="HK78" s="81"/>
      <c r="HL78" s="81"/>
      <c r="HM78" s="81"/>
      <c r="HN78" s="81"/>
      <c r="HO78" s="82"/>
      <c r="HP78" s="80">
        <f>データ!CV7</f>
        <v>0</v>
      </c>
      <c r="HQ78" s="81"/>
      <c r="HR78" s="81"/>
      <c r="HS78" s="81"/>
      <c r="HT78" s="81"/>
      <c r="HU78" s="81"/>
      <c r="HV78" s="81"/>
      <c r="HW78" s="81"/>
      <c r="HX78" s="81"/>
      <c r="HY78" s="81"/>
      <c r="HZ78" s="81"/>
      <c r="IA78" s="81"/>
      <c r="IB78" s="81"/>
      <c r="IC78" s="81"/>
      <c r="ID78" s="82"/>
      <c r="IE78" s="80">
        <f>データ!CW7</f>
        <v>0</v>
      </c>
      <c r="IF78" s="81"/>
      <c r="IG78" s="81"/>
      <c r="IH78" s="81"/>
      <c r="II78" s="81"/>
      <c r="IJ78" s="81"/>
      <c r="IK78" s="81"/>
      <c r="IL78" s="81"/>
      <c r="IM78" s="81"/>
      <c r="IN78" s="81"/>
      <c r="IO78" s="81"/>
      <c r="IP78" s="81"/>
      <c r="IQ78" s="81"/>
      <c r="IR78" s="81"/>
      <c r="IS78" s="82"/>
      <c r="IT78" s="80">
        <f>データ!CX7</f>
        <v>0</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0</v>
      </c>
      <c r="KB78" s="81"/>
      <c r="KC78" s="81"/>
      <c r="KD78" s="81"/>
      <c r="KE78" s="81"/>
      <c r="KF78" s="81"/>
      <c r="KG78" s="81"/>
      <c r="KH78" s="81"/>
      <c r="KI78" s="81"/>
      <c r="KJ78" s="81"/>
      <c r="KK78" s="81"/>
      <c r="KL78" s="81"/>
      <c r="KM78" s="81"/>
      <c r="KN78" s="81"/>
      <c r="KO78" s="82"/>
      <c r="KP78" s="80">
        <f>データ!DF7</f>
        <v>0</v>
      </c>
      <c r="KQ78" s="81"/>
      <c r="KR78" s="81"/>
      <c r="KS78" s="81"/>
      <c r="KT78" s="81"/>
      <c r="KU78" s="81"/>
      <c r="KV78" s="81"/>
      <c r="KW78" s="81"/>
      <c r="KX78" s="81"/>
      <c r="KY78" s="81"/>
      <c r="KZ78" s="81"/>
      <c r="LA78" s="81"/>
      <c r="LB78" s="81"/>
      <c r="LC78" s="81"/>
      <c r="LD78" s="82"/>
      <c r="LE78" s="80">
        <f>データ!DG7</f>
        <v>0</v>
      </c>
      <c r="LF78" s="81"/>
      <c r="LG78" s="81"/>
      <c r="LH78" s="81"/>
      <c r="LI78" s="81"/>
      <c r="LJ78" s="81"/>
      <c r="LK78" s="81"/>
      <c r="LL78" s="81"/>
      <c r="LM78" s="81"/>
      <c r="LN78" s="81"/>
      <c r="LO78" s="81"/>
      <c r="LP78" s="81"/>
      <c r="LQ78" s="81"/>
      <c r="LR78" s="81"/>
      <c r="LS78" s="82"/>
      <c r="LT78" s="80">
        <f>データ!DH7</f>
        <v>0</v>
      </c>
      <c r="LU78" s="81"/>
      <c r="LV78" s="81"/>
      <c r="LW78" s="81"/>
      <c r="LX78" s="81"/>
      <c r="LY78" s="81"/>
      <c r="LZ78" s="81"/>
      <c r="MA78" s="81"/>
      <c r="MB78" s="81"/>
      <c r="MC78" s="81"/>
      <c r="MD78" s="81"/>
      <c r="ME78" s="81"/>
      <c r="MF78" s="81"/>
      <c r="MG78" s="81"/>
      <c r="MH78" s="82"/>
      <c r="MI78" s="80">
        <f>データ!DI7</f>
        <v>0</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c r="C83" s="2"/>
      <c r="BH83" s="2"/>
      <c r="GN83" s="2"/>
      <c r="IT83" s="2"/>
      <c r="KY83" s="2"/>
    </row>
    <row r="84" spans="1:382">
      <c r="C84" s="2"/>
      <c r="BH84" s="2"/>
      <c r="GN84" s="2"/>
      <c r="IT84" s="2"/>
      <c r="KY84" s="2"/>
    </row>
    <row r="86" spans="1:382" hidden="1">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c r="B88" s="45" t="str">
        <f>データ!AI6</f>
        <v>【99.9】</v>
      </c>
      <c r="C88" s="46" t="str">
        <f>データ!AT6</f>
        <v>【0.1】</v>
      </c>
      <c r="D88" s="46" t="str">
        <f>データ!BE6</f>
        <v>【0】</v>
      </c>
      <c r="E88" s="46" t="str">
        <f>データ!DU6</f>
        <v>【110.2】</v>
      </c>
      <c r="F88" s="46" t="str">
        <f>データ!BP6</f>
        <v>【0.4】</v>
      </c>
      <c r="G88" s="46" t="str">
        <f>データ!CA6</f>
        <v>【15,134】</v>
      </c>
      <c r="H88" s="46" t="str">
        <f>データ!CL6</f>
        <v>【49.4】</v>
      </c>
      <c r="I88" s="46" t="s">
        <v>47</v>
      </c>
      <c r="J88" s="46" t="s">
        <v>47</v>
      </c>
      <c r="K88" s="46" t="str">
        <f>データ!CY6</f>
        <v>【324.7】</v>
      </c>
      <c r="L88" s="46" t="str">
        <f>データ!DJ6</f>
        <v>【2.2】</v>
      </c>
      <c r="M88" s="47"/>
      <c r="N88" s="47" t="e">
        <f>データ!#REF!</f>
        <v>#REF!</v>
      </c>
      <c r="O88" s="47"/>
      <c r="P88" s="47"/>
      <c r="Q88" s="47"/>
      <c r="R88" s="47"/>
      <c r="S88" s="47"/>
      <c r="T88" s="47"/>
      <c r="U88" s="47"/>
      <c r="V88" s="47"/>
      <c r="W88" s="47"/>
      <c r="X88" s="47"/>
      <c r="Y88" s="47"/>
      <c r="Z88" s="48"/>
      <c r="AA88" s="48"/>
      <c r="AB88" s="48"/>
      <c r="AC88" s="48"/>
    </row>
  </sheetData>
  <sheetProtection algorithmName="SHA-512" hashValue="equ2rsBsAYSQfXbjJIX2YlATo6SDZCUm7nVTZHoQn/KjPtVH6/EiD/Io5SY4hocNMH57Yx0H057nNfryj8dvig==" saltValue="ebssKhYv+6cO5NYVHFOa1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60</v>
      </c>
      <c r="DL3" s="52"/>
      <c r="DM3" s="52"/>
      <c r="DN3" s="52"/>
      <c r="DO3" s="52"/>
      <c r="DP3" s="52"/>
      <c r="DQ3" s="52"/>
      <c r="DR3" s="52"/>
      <c r="DS3" s="52"/>
      <c r="DT3" s="52"/>
      <c r="DU3" s="54"/>
    </row>
    <row r="4" spans="1:12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90</v>
      </c>
      <c r="AM5" s="59" t="s">
        <v>91</v>
      </c>
      <c r="AN5" s="59" t="s">
        <v>100</v>
      </c>
      <c r="AO5" s="59" t="s">
        <v>93</v>
      </c>
      <c r="AP5" s="59" t="s">
        <v>94</v>
      </c>
      <c r="AQ5" s="59" t="s">
        <v>95</v>
      </c>
      <c r="AR5" s="59" t="s">
        <v>96</v>
      </c>
      <c r="AS5" s="59" t="s">
        <v>97</v>
      </c>
      <c r="AT5" s="59" t="s">
        <v>98</v>
      </c>
      <c r="AU5" s="59" t="s">
        <v>101</v>
      </c>
      <c r="AV5" s="59" t="s">
        <v>102</v>
      </c>
      <c r="AW5" s="59" t="s">
        <v>103</v>
      </c>
      <c r="AX5" s="59" t="s">
        <v>91</v>
      </c>
      <c r="AY5" s="59" t="s">
        <v>92</v>
      </c>
      <c r="AZ5" s="59" t="s">
        <v>93</v>
      </c>
      <c r="BA5" s="59" t="s">
        <v>94</v>
      </c>
      <c r="BB5" s="59" t="s">
        <v>95</v>
      </c>
      <c r="BC5" s="59" t="s">
        <v>96</v>
      </c>
      <c r="BD5" s="59" t="s">
        <v>97</v>
      </c>
      <c r="BE5" s="59" t="s">
        <v>98</v>
      </c>
      <c r="BF5" s="59" t="s">
        <v>104</v>
      </c>
      <c r="BG5" s="59" t="s">
        <v>99</v>
      </c>
      <c r="BH5" s="59" t="s">
        <v>90</v>
      </c>
      <c r="BI5" s="59" t="s">
        <v>91</v>
      </c>
      <c r="BJ5" s="59" t="s">
        <v>100</v>
      </c>
      <c r="BK5" s="59" t="s">
        <v>93</v>
      </c>
      <c r="BL5" s="59" t="s">
        <v>94</v>
      </c>
      <c r="BM5" s="59" t="s">
        <v>95</v>
      </c>
      <c r="BN5" s="59" t="s">
        <v>96</v>
      </c>
      <c r="BO5" s="59" t="s">
        <v>97</v>
      </c>
      <c r="BP5" s="59" t="s">
        <v>98</v>
      </c>
      <c r="BQ5" s="59" t="s">
        <v>104</v>
      </c>
      <c r="BR5" s="59" t="s">
        <v>99</v>
      </c>
      <c r="BS5" s="59" t="s">
        <v>90</v>
      </c>
      <c r="BT5" s="59" t="s">
        <v>105</v>
      </c>
      <c r="BU5" s="59" t="s">
        <v>106</v>
      </c>
      <c r="BV5" s="59" t="s">
        <v>93</v>
      </c>
      <c r="BW5" s="59" t="s">
        <v>94</v>
      </c>
      <c r="BX5" s="59" t="s">
        <v>95</v>
      </c>
      <c r="BY5" s="59" t="s">
        <v>96</v>
      </c>
      <c r="BZ5" s="59" t="s">
        <v>97</v>
      </c>
      <c r="CA5" s="59" t="s">
        <v>98</v>
      </c>
      <c r="CB5" s="59" t="s">
        <v>88</v>
      </c>
      <c r="CC5" s="59" t="s">
        <v>99</v>
      </c>
      <c r="CD5" s="59" t="s">
        <v>107</v>
      </c>
      <c r="CE5" s="59" t="s">
        <v>108</v>
      </c>
      <c r="CF5" s="59" t="s">
        <v>106</v>
      </c>
      <c r="CG5" s="59" t="s">
        <v>93</v>
      </c>
      <c r="CH5" s="59" t="s">
        <v>94</v>
      </c>
      <c r="CI5" s="59" t="s">
        <v>95</v>
      </c>
      <c r="CJ5" s="59" t="s">
        <v>96</v>
      </c>
      <c r="CK5" s="59" t="s">
        <v>97</v>
      </c>
      <c r="CL5" s="59" t="s">
        <v>98</v>
      </c>
      <c r="CM5" s="150"/>
      <c r="CN5" s="150"/>
      <c r="CO5" s="59" t="s">
        <v>104</v>
      </c>
      <c r="CP5" s="59" t="s">
        <v>89</v>
      </c>
      <c r="CQ5" s="59" t="s">
        <v>90</v>
      </c>
      <c r="CR5" s="59" t="s">
        <v>105</v>
      </c>
      <c r="CS5" s="59" t="s">
        <v>100</v>
      </c>
      <c r="CT5" s="59" t="s">
        <v>93</v>
      </c>
      <c r="CU5" s="59" t="s">
        <v>94</v>
      </c>
      <c r="CV5" s="59" t="s">
        <v>95</v>
      </c>
      <c r="CW5" s="59" t="s">
        <v>96</v>
      </c>
      <c r="CX5" s="59" t="s">
        <v>97</v>
      </c>
      <c r="CY5" s="59" t="s">
        <v>98</v>
      </c>
      <c r="CZ5" s="59" t="s">
        <v>88</v>
      </c>
      <c r="DA5" s="59" t="s">
        <v>102</v>
      </c>
      <c r="DB5" s="59" t="s">
        <v>103</v>
      </c>
      <c r="DC5" s="59" t="s">
        <v>91</v>
      </c>
      <c r="DD5" s="59" t="s">
        <v>100</v>
      </c>
      <c r="DE5" s="59" t="s">
        <v>93</v>
      </c>
      <c r="DF5" s="59" t="s">
        <v>94</v>
      </c>
      <c r="DG5" s="59" t="s">
        <v>95</v>
      </c>
      <c r="DH5" s="59" t="s">
        <v>96</v>
      </c>
      <c r="DI5" s="59" t="s">
        <v>97</v>
      </c>
      <c r="DJ5" s="59" t="s">
        <v>35</v>
      </c>
      <c r="DK5" s="59" t="s">
        <v>104</v>
      </c>
      <c r="DL5" s="59" t="s">
        <v>89</v>
      </c>
      <c r="DM5" s="59" t="s">
        <v>103</v>
      </c>
      <c r="DN5" s="59" t="s">
        <v>108</v>
      </c>
      <c r="DO5" s="59" t="s">
        <v>106</v>
      </c>
      <c r="DP5" s="59" t="s">
        <v>93</v>
      </c>
      <c r="DQ5" s="59" t="s">
        <v>94</v>
      </c>
      <c r="DR5" s="59" t="s">
        <v>95</v>
      </c>
      <c r="DS5" s="59" t="s">
        <v>96</v>
      </c>
      <c r="DT5" s="59" t="s">
        <v>97</v>
      </c>
      <c r="DU5" s="59" t="s">
        <v>98</v>
      </c>
    </row>
    <row r="6" spans="1:125" s="66" customFormat="1">
      <c r="A6" s="49" t="s">
        <v>109</v>
      </c>
      <c r="B6" s="60">
        <f>B8</f>
        <v>2020</v>
      </c>
      <c r="C6" s="60">
        <f t="shared" ref="C6:X6" si="1">C8</f>
        <v>360007</v>
      </c>
      <c r="D6" s="60">
        <f t="shared" si="1"/>
        <v>46</v>
      </c>
      <c r="E6" s="60">
        <f t="shared" si="1"/>
        <v>14</v>
      </c>
      <c r="F6" s="60">
        <f t="shared" si="1"/>
        <v>0</v>
      </c>
      <c r="G6" s="60">
        <f t="shared" si="1"/>
        <v>2</v>
      </c>
      <c r="H6" s="60" t="str">
        <f>SUBSTITUTE(H8,"　","")</f>
        <v>徳島県</v>
      </c>
      <c r="I6" s="60" t="str">
        <f t="shared" si="1"/>
        <v>松茂駐車場</v>
      </c>
      <c r="J6" s="60" t="str">
        <f t="shared" si="1"/>
        <v>法適用</v>
      </c>
      <c r="K6" s="60" t="str">
        <f t="shared" si="1"/>
        <v>駐車場整備事業</v>
      </c>
      <c r="L6" s="60" t="str">
        <f t="shared" si="1"/>
        <v>-</v>
      </c>
      <c r="M6" s="60" t="str">
        <f t="shared" si="1"/>
        <v>Ａ３Ｂ２</v>
      </c>
      <c r="N6" s="60" t="str">
        <f t="shared" si="1"/>
        <v>自治体職員</v>
      </c>
      <c r="O6" s="61">
        <f t="shared" si="1"/>
        <v>89.5</v>
      </c>
      <c r="P6" s="62" t="str">
        <f t="shared" si="1"/>
        <v>届出駐車場</v>
      </c>
      <c r="Q6" s="62" t="str">
        <f t="shared" si="1"/>
        <v>広場式</v>
      </c>
      <c r="R6" s="63">
        <f t="shared" si="1"/>
        <v>18</v>
      </c>
      <c r="S6" s="62" t="str">
        <f t="shared" si="1"/>
        <v>公共施設</v>
      </c>
      <c r="T6" s="62" t="str">
        <f t="shared" si="1"/>
        <v>無</v>
      </c>
      <c r="U6" s="63">
        <f t="shared" si="1"/>
        <v>2870</v>
      </c>
      <c r="V6" s="63">
        <f t="shared" si="1"/>
        <v>230</v>
      </c>
      <c r="W6" s="63">
        <f t="shared" si="1"/>
        <v>100</v>
      </c>
      <c r="X6" s="62" t="str">
        <f t="shared" si="1"/>
        <v>利用料金制</v>
      </c>
      <c r="Y6" s="64">
        <f>IF(Y8="-",NA(),Y8)</f>
        <v>252</v>
      </c>
      <c r="Z6" s="64">
        <f t="shared" ref="Z6:AH6" si="2">IF(Z8="-",NA(),Z8)</f>
        <v>335.7</v>
      </c>
      <c r="AA6" s="64">
        <f t="shared" si="2"/>
        <v>137.9</v>
      </c>
      <c r="AB6" s="64">
        <f t="shared" si="2"/>
        <v>519.79999999999995</v>
      </c>
      <c r="AC6" s="64">
        <f t="shared" si="2"/>
        <v>29.3</v>
      </c>
      <c r="AD6" s="64">
        <f t="shared" si="2"/>
        <v>216.4</v>
      </c>
      <c r="AE6" s="64">
        <f t="shared" si="2"/>
        <v>291.5</v>
      </c>
      <c r="AF6" s="64">
        <f t="shared" si="2"/>
        <v>147.30000000000001</v>
      </c>
      <c r="AG6" s="64">
        <f t="shared" si="2"/>
        <v>253.2</v>
      </c>
      <c r="AH6" s="64">
        <f t="shared" si="2"/>
        <v>90.6</v>
      </c>
      <c r="AI6" s="61" t="str">
        <f>IF(AI8="-","",IF(AI8="-","【-】","【"&amp;SUBSTITUTE(TEXT(AI8,"#,##0.0"),"-","△")&amp;"】"))</f>
        <v>【99.9】</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【0.1】</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92.8</v>
      </c>
      <c r="BG6" s="64">
        <f t="shared" ref="BG6:BO6" si="5">IF(BG8="-",NA(),BG8)</f>
        <v>97.9</v>
      </c>
      <c r="BH6" s="64">
        <f t="shared" si="5"/>
        <v>67.2</v>
      </c>
      <c r="BI6" s="64">
        <f t="shared" si="5"/>
        <v>91.5</v>
      </c>
      <c r="BJ6" s="64">
        <f t="shared" si="5"/>
        <v>-195.2</v>
      </c>
      <c r="BK6" s="64">
        <f t="shared" si="5"/>
        <v>69.2</v>
      </c>
      <c r="BL6" s="64">
        <f t="shared" si="5"/>
        <v>73.400000000000006</v>
      </c>
      <c r="BM6" s="64">
        <f t="shared" si="5"/>
        <v>43.5</v>
      </c>
      <c r="BN6" s="64">
        <f t="shared" si="5"/>
        <v>59.5</v>
      </c>
      <c r="BO6" s="64">
        <f t="shared" si="5"/>
        <v>-40.799999999999997</v>
      </c>
      <c r="BP6" s="61" t="str">
        <f>IF(BP8="-","",IF(BP8="-","【-】","【"&amp;SUBSTITUTE(TEXT(BP8,"#,##0.0"),"-","△")&amp;"】"))</f>
        <v>【0.4】</v>
      </c>
      <c r="BQ6" s="65">
        <f>IF(BQ8="-",NA(),BQ8)</f>
        <v>7095</v>
      </c>
      <c r="BR6" s="65">
        <f t="shared" ref="BR6:BZ6" si="6">IF(BR8="-",NA(),BR8)</f>
        <v>6219</v>
      </c>
      <c r="BS6" s="65">
        <f t="shared" si="6"/>
        <v>2856</v>
      </c>
      <c r="BT6" s="65">
        <f t="shared" si="6"/>
        <v>3924</v>
      </c>
      <c r="BU6" s="65">
        <f t="shared" si="6"/>
        <v>-4131</v>
      </c>
      <c r="BV6" s="65">
        <f t="shared" si="6"/>
        <v>8856</v>
      </c>
      <c r="BW6" s="65">
        <f t="shared" si="6"/>
        <v>8531</v>
      </c>
      <c r="BX6" s="65">
        <f t="shared" si="6"/>
        <v>7762</v>
      </c>
      <c r="BY6" s="65">
        <f t="shared" si="6"/>
        <v>7824</v>
      </c>
      <c r="BZ6" s="65">
        <f t="shared" si="6"/>
        <v>-112</v>
      </c>
      <c r="CA6" s="63" t="str">
        <f>IF(CA8="-","",IF(CA8="-","【-】","【"&amp;SUBSTITUTE(TEXT(CA8,"#,##0"),"-","△")&amp;"】"))</f>
        <v>【15,134】</v>
      </c>
      <c r="CB6" s="64">
        <f>IF(CB8="-",NA(),CB8)</f>
        <v>84</v>
      </c>
      <c r="CC6" s="64">
        <f t="shared" ref="CC6:CK6" si="7">IF(CC8="-",NA(),CC8)</f>
        <v>85.4</v>
      </c>
      <c r="CD6" s="64">
        <f t="shared" si="7"/>
        <v>86.7</v>
      </c>
      <c r="CE6" s="64">
        <f t="shared" si="7"/>
        <v>87.2</v>
      </c>
      <c r="CF6" s="64">
        <f t="shared" si="7"/>
        <v>47.7</v>
      </c>
      <c r="CG6" s="64">
        <f t="shared" si="7"/>
        <v>59.7</v>
      </c>
      <c r="CH6" s="64">
        <f t="shared" si="7"/>
        <v>57.7</v>
      </c>
      <c r="CI6" s="64">
        <f t="shared" si="7"/>
        <v>27.6</v>
      </c>
      <c r="CJ6" s="64">
        <f t="shared" si="7"/>
        <v>33.200000000000003</v>
      </c>
      <c r="CK6" s="64">
        <f t="shared" si="7"/>
        <v>30</v>
      </c>
      <c r="CL6" s="61" t="str">
        <f>IF(CL8="-","",IF(CL8="-","【-】","【"&amp;SUBSTITUTE(TEXT(CL8,"#,##0.0"),"-","△")&amp;"】"))</f>
        <v>【49.4】</v>
      </c>
      <c r="CM6" s="63">
        <f t="shared" ref="CM6:CN6" si="8">CM8</f>
        <v>519730</v>
      </c>
      <c r="CN6" s="63">
        <f t="shared" si="8"/>
        <v>3000</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【324.7】</v>
      </c>
      <c r="CZ6" s="64">
        <f>IF(CZ8="-",NA(),CZ8)</f>
        <v>0</v>
      </c>
      <c r="DA6" s="64">
        <f t="shared" ref="DA6:DI6" si="10">IF(DA8="-",NA(),DA8)</f>
        <v>0</v>
      </c>
      <c r="DB6" s="64">
        <f t="shared" si="10"/>
        <v>0</v>
      </c>
      <c r="DC6" s="64">
        <f t="shared" si="10"/>
        <v>0</v>
      </c>
      <c r="DD6" s="64">
        <f t="shared" si="10"/>
        <v>0</v>
      </c>
      <c r="DE6" s="64">
        <f t="shared" si="10"/>
        <v>0</v>
      </c>
      <c r="DF6" s="64">
        <f t="shared" si="10"/>
        <v>0</v>
      </c>
      <c r="DG6" s="64">
        <f t="shared" si="10"/>
        <v>0</v>
      </c>
      <c r="DH6" s="64">
        <f t="shared" si="10"/>
        <v>0</v>
      </c>
      <c r="DI6" s="64">
        <f t="shared" si="10"/>
        <v>0</v>
      </c>
      <c r="DJ6" s="61" t="str">
        <f>IF(DJ8="-","",IF(DJ8="-","【-】","【"&amp;SUBSTITUTE(TEXT(DJ8,"#,##0.0"),"-","△")&amp;"】"))</f>
        <v>【2.2】</v>
      </c>
      <c r="DK6" s="64">
        <f>IF(DK8="-",NA(),DK8)</f>
        <v>69.599999999999994</v>
      </c>
      <c r="DL6" s="64">
        <f t="shared" ref="DL6:DT6" si="11">IF(DL8="-",NA(),DL8)</f>
        <v>73</v>
      </c>
      <c r="DM6" s="64">
        <f t="shared" si="11"/>
        <v>74.8</v>
      </c>
      <c r="DN6" s="64">
        <f t="shared" si="11"/>
        <v>70.900000000000006</v>
      </c>
      <c r="DO6" s="64">
        <f t="shared" si="11"/>
        <v>23.5</v>
      </c>
      <c r="DP6" s="64">
        <f t="shared" si="11"/>
        <v>105.2</v>
      </c>
      <c r="DQ6" s="64">
        <f t="shared" si="11"/>
        <v>105.3</v>
      </c>
      <c r="DR6" s="64">
        <f t="shared" si="11"/>
        <v>98.5</v>
      </c>
      <c r="DS6" s="64">
        <f t="shared" si="11"/>
        <v>94.3</v>
      </c>
      <c r="DT6" s="64">
        <f t="shared" si="11"/>
        <v>65.5</v>
      </c>
      <c r="DU6" s="61" t="str">
        <f>IF(DU8="-","",IF(DU8="-","【-】","【"&amp;SUBSTITUTE(TEXT(DU8,"#,##0.0"),"-","△")&amp;"】"))</f>
        <v>【110.2】</v>
      </c>
    </row>
    <row r="7" spans="1:125" s="66" customFormat="1">
      <c r="A7" s="49" t="s">
        <v>110</v>
      </c>
      <c r="B7" s="60">
        <f t="shared" ref="B7:X7" si="12">B8</f>
        <v>2020</v>
      </c>
      <c r="C7" s="60">
        <f t="shared" si="12"/>
        <v>360007</v>
      </c>
      <c r="D7" s="60">
        <f t="shared" si="12"/>
        <v>46</v>
      </c>
      <c r="E7" s="60">
        <f t="shared" si="12"/>
        <v>14</v>
      </c>
      <c r="F7" s="60">
        <f t="shared" si="12"/>
        <v>0</v>
      </c>
      <c r="G7" s="60">
        <f t="shared" si="12"/>
        <v>2</v>
      </c>
      <c r="H7" s="60" t="str">
        <f t="shared" si="12"/>
        <v>徳島県</v>
      </c>
      <c r="I7" s="60" t="str">
        <f t="shared" si="12"/>
        <v>松茂駐車場</v>
      </c>
      <c r="J7" s="60" t="str">
        <f t="shared" si="12"/>
        <v>法適用</v>
      </c>
      <c r="K7" s="60" t="str">
        <f t="shared" si="12"/>
        <v>駐車場整備事業</v>
      </c>
      <c r="L7" s="60" t="str">
        <f t="shared" si="12"/>
        <v>-</v>
      </c>
      <c r="M7" s="60" t="str">
        <f t="shared" si="12"/>
        <v>Ａ３Ｂ２</v>
      </c>
      <c r="N7" s="60" t="str">
        <f t="shared" si="12"/>
        <v>自治体職員</v>
      </c>
      <c r="O7" s="61">
        <f t="shared" si="12"/>
        <v>89.5</v>
      </c>
      <c r="P7" s="62" t="str">
        <f t="shared" si="12"/>
        <v>届出駐車場</v>
      </c>
      <c r="Q7" s="62" t="str">
        <f t="shared" si="12"/>
        <v>広場式</v>
      </c>
      <c r="R7" s="63">
        <f t="shared" si="12"/>
        <v>18</v>
      </c>
      <c r="S7" s="62" t="str">
        <f t="shared" si="12"/>
        <v>公共施設</v>
      </c>
      <c r="T7" s="62" t="str">
        <f t="shared" si="12"/>
        <v>無</v>
      </c>
      <c r="U7" s="63">
        <f t="shared" si="12"/>
        <v>2870</v>
      </c>
      <c r="V7" s="63">
        <f t="shared" si="12"/>
        <v>230</v>
      </c>
      <c r="W7" s="63">
        <f t="shared" si="12"/>
        <v>100</v>
      </c>
      <c r="X7" s="62" t="str">
        <f t="shared" si="12"/>
        <v>利用料金制</v>
      </c>
      <c r="Y7" s="64">
        <f>Y8</f>
        <v>252</v>
      </c>
      <c r="Z7" s="64">
        <f t="shared" ref="Z7:AH7" si="13">Z8</f>
        <v>335.7</v>
      </c>
      <c r="AA7" s="64">
        <f t="shared" si="13"/>
        <v>137.9</v>
      </c>
      <c r="AB7" s="64">
        <f t="shared" si="13"/>
        <v>519.79999999999995</v>
      </c>
      <c r="AC7" s="64">
        <f t="shared" si="13"/>
        <v>29.3</v>
      </c>
      <c r="AD7" s="64">
        <f t="shared" si="13"/>
        <v>216.4</v>
      </c>
      <c r="AE7" s="64">
        <f t="shared" si="13"/>
        <v>291.5</v>
      </c>
      <c r="AF7" s="64">
        <f t="shared" si="13"/>
        <v>147.30000000000001</v>
      </c>
      <c r="AG7" s="64">
        <f t="shared" si="13"/>
        <v>253.2</v>
      </c>
      <c r="AH7" s="64">
        <f t="shared" si="13"/>
        <v>90.6</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92.8</v>
      </c>
      <c r="BG7" s="64">
        <f t="shared" ref="BG7:BO7" si="16">BG8</f>
        <v>97.9</v>
      </c>
      <c r="BH7" s="64">
        <f t="shared" si="16"/>
        <v>67.2</v>
      </c>
      <c r="BI7" s="64">
        <f t="shared" si="16"/>
        <v>91.5</v>
      </c>
      <c r="BJ7" s="64">
        <f t="shared" si="16"/>
        <v>-195.2</v>
      </c>
      <c r="BK7" s="64">
        <f t="shared" si="16"/>
        <v>69.2</v>
      </c>
      <c r="BL7" s="64">
        <f t="shared" si="16"/>
        <v>73.400000000000006</v>
      </c>
      <c r="BM7" s="64">
        <f t="shared" si="16"/>
        <v>43.5</v>
      </c>
      <c r="BN7" s="64">
        <f t="shared" si="16"/>
        <v>59.5</v>
      </c>
      <c r="BO7" s="64">
        <f t="shared" si="16"/>
        <v>-40.799999999999997</v>
      </c>
      <c r="BP7" s="61"/>
      <c r="BQ7" s="65">
        <f>BQ8</f>
        <v>7095</v>
      </c>
      <c r="BR7" s="65">
        <f t="shared" ref="BR7:BZ7" si="17">BR8</f>
        <v>6219</v>
      </c>
      <c r="BS7" s="65">
        <f t="shared" si="17"/>
        <v>2856</v>
      </c>
      <c r="BT7" s="65">
        <f t="shared" si="17"/>
        <v>3924</v>
      </c>
      <c r="BU7" s="65">
        <f t="shared" si="17"/>
        <v>-4131</v>
      </c>
      <c r="BV7" s="65">
        <f t="shared" si="17"/>
        <v>8856</v>
      </c>
      <c r="BW7" s="65">
        <f t="shared" si="17"/>
        <v>8531</v>
      </c>
      <c r="BX7" s="65">
        <f t="shared" si="17"/>
        <v>7762</v>
      </c>
      <c r="BY7" s="65">
        <f t="shared" si="17"/>
        <v>7824</v>
      </c>
      <c r="BZ7" s="65">
        <f t="shared" si="17"/>
        <v>-112</v>
      </c>
      <c r="CA7" s="63"/>
      <c r="CB7" s="64">
        <f>CB8</f>
        <v>84</v>
      </c>
      <c r="CC7" s="64">
        <f t="shared" ref="CC7:CK7" si="18">CC8</f>
        <v>85.4</v>
      </c>
      <c r="CD7" s="64">
        <f t="shared" si="18"/>
        <v>86.7</v>
      </c>
      <c r="CE7" s="64">
        <f t="shared" si="18"/>
        <v>87.2</v>
      </c>
      <c r="CF7" s="64">
        <f t="shared" si="18"/>
        <v>47.7</v>
      </c>
      <c r="CG7" s="64">
        <f t="shared" si="18"/>
        <v>59.7</v>
      </c>
      <c r="CH7" s="64">
        <f t="shared" si="18"/>
        <v>57.7</v>
      </c>
      <c r="CI7" s="64">
        <f t="shared" si="18"/>
        <v>27.6</v>
      </c>
      <c r="CJ7" s="64">
        <f t="shared" si="18"/>
        <v>33.200000000000003</v>
      </c>
      <c r="CK7" s="64">
        <f t="shared" si="18"/>
        <v>30</v>
      </c>
      <c r="CL7" s="61"/>
      <c r="CM7" s="63">
        <f>CM8</f>
        <v>519730</v>
      </c>
      <c r="CN7" s="63">
        <f>CN8</f>
        <v>3000</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0</v>
      </c>
      <c r="DA7" s="64">
        <f t="shared" ref="DA7:DI7" si="20">DA8</f>
        <v>0</v>
      </c>
      <c r="DB7" s="64">
        <f t="shared" si="20"/>
        <v>0</v>
      </c>
      <c r="DC7" s="64">
        <f t="shared" si="20"/>
        <v>0</v>
      </c>
      <c r="DD7" s="64">
        <f t="shared" si="20"/>
        <v>0</v>
      </c>
      <c r="DE7" s="64">
        <f t="shared" si="20"/>
        <v>0</v>
      </c>
      <c r="DF7" s="64">
        <f t="shared" si="20"/>
        <v>0</v>
      </c>
      <c r="DG7" s="64">
        <f t="shared" si="20"/>
        <v>0</v>
      </c>
      <c r="DH7" s="64">
        <f t="shared" si="20"/>
        <v>0</v>
      </c>
      <c r="DI7" s="64">
        <f t="shared" si="20"/>
        <v>0</v>
      </c>
      <c r="DJ7" s="61"/>
      <c r="DK7" s="64">
        <f>DK8</f>
        <v>69.599999999999994</v>
      </c>
      <c r="DL7" s="64">
        <f t="shared" ref="DL7:DT7" si="21">DL8</f>
        <v>73</v>
      </c>
      <c r="DM7" s="64">
        <f t="shared" si="21"/>
        <v>74.8</v>
      </c>
      <c r="DN7" s="64">
        <f t="shared" si="21"/>
        <v>70.900000000000006</v>
      </c>
      <c r="DO7" s="64">
        <f t="shared" si="21"/>
        <v>23.5</v>
      </c>
      <c r="DP7" s="64">
        <f t="shared" si="21"/>
        <v>105.2</v>
      </c>
      <c r="DQ7" s="64">
        <f t="shared" si="21"/>
        <v>105.3</v>
      </c>
      <c r="DR7" s="64">
        <f t="shared" si="21"/>
        <v>98.5</v>
      </c>
      <c r="DS7" s="64">
        <f t="shared" si="21"/>
        <v>94.3</v>
      </c>
      <c r="DT7" s="64">
        <f t="shared" si="21"/>
        <v>65.5</v>
      </c>
      <c r="DU7" s="61"/>
    </row>
    <row r="8" spans="1:125" s="66" customFormat="1">
      <c r="A8" s="49"/>
      <c r="B8" s="67">
        <v>2020</v>
      </c>
      <c r="C8" s="67">
        <v>360007</v>
      </c>
      <c r="D8" s="67">
        <v>46</v>
      </c>
      <c r="E8" s="67">
        <v>14</v>
      </c>
      <c r="F8" s="67">
        <v>0</v>
      </c>
      <c r="G8" s="67">
        <v>2</v>
      </c>
      <c r="H8" s="67" t="s">
        <v>111</v>
      </c>
      <c r="I8" s="67" t="s">
        <v>112</v>
      </c>
      <c r="J8" s="67" t="s">
        <v>113</v>
      </c>
      <c r="K8" s="67" t="s">
        <v>114</v>
      </c>
      <c r="L8" s="67" t="s">
        <v>115</v>
      </c>
      <c r="M8" s="67" t="s">
        <v>116</v>
      </c>
      <c r="N8" s="67" t="s">
        <v>117</v>
      </c>
      <c r="O8" s="68">
        <v>89.5</v>
      </c>
      <c r="P8" s="69" t="s">
        <v>118</v>
      </c>
      <c r="Q8" s="69" t="s">
        <v>119</v>
      </c>
      <c r="R8" s="70">
        <v>18</v>
      </c>
      <c r="S8" s="69" t="s">
        <v>120</v>
      </c>
      <c r="T8" s="69" t="s">
        <v>121</v>
      </c>
      <c r="U8" s="70">
        <v>2870</v>
      </c>
      <c r="V8" s="70">
        <v>230</v>
      </c>
      <c r="W8" s="70">
        <v>100</v>
      </c>
      <c r="X8" s="69" t="s">
        <v>122</v>
      </c>
      <c r="Y8" s="71">
        <v>252</v>
      </c>
      <c r="Z8" s="71">
        <v>335.7</v>
      </c>
      <c r="AA8" s="71">
        <v>137.9</v>
      </c>
      <c r="AB8" s="71">
        <v>519.79999999999995</v>
      </c>
      <c r="AC8" s="71">
        <v>29.3</v>
      </c>
      <c r="AD8" s="71">
        <v>216.4</v>
      </c>
      <c r="AE8" s="71">
        <v>291.5</v>
      </c>
      <c r="AF8" s="71">
        <v>147.30000000000001</v>
      </c>
      <c r="AG8" s="71">
        <v>253.2</v>
      </c>
      <c r="AH8" s="71">
        <v>90.6</v>
      </c>
      <c r="AI8" s="68">
        <v>99.9</v>
      </c>
      <c r="AJ8" s="71">
        <v>0</v>
      </c>
      <c r="AK8" s="71">
        <v>0</v>
      </c>
      <c r="AL8" s="71">
        <v>0</v>
      </c>
      <c r="AM8" s="71">
        <v>0</v>
      </c>
      <c r="AN8" s="71">
        <v>0</v>
      </c>
      <c r="AO8" s="71">
        <v>0</v>
      </c>
      <c r="AP8" s="71">
        <v>0</v>
      </c>
      <c r="AQ8" s="71">
        <v>0</v>
      </c>
      <c r="AR8" s="71">
        <v>0</v>
      </c>
      <c r="AS8" s="71">
        <v>0</v>
      </c>
      <c r="AT8" s="68">
        <v>0.1</v>
      </c>
      <c r="AU8" s="72">
        <v>0</v>
      </c>
      <c r="AV8" s="72">
        <v>0</v>
      </c>
      <c r="AW8" s="72">
        <v>0</v>
      </c>
      <c r="AX8" s="72">
        <v>0</v>
      </c>
      <c r="AY8" s="72">
        <v>0</v>
      </c>
      <c r="AZ8" s="72">
        <v>0</v>
      </c>
      <c r="BA8" s="72">
        <v>0</v>
      </c>
      <c r="BB8" s="72">
        <v>0</v>
      </c>
      <c r="BC8" s="72">
        <v>0</v>
      </c>
      <c r="BD8" s="72">
        <v>0</v>
      </c>
      <c r="BE8" s="72">
        <v>0</v>
      </c>
      <c r="BF8" s="71">
        <v>92.8</v>
      </c>
      <c r="BG8" s="71">
        <v>97.9</v>
      </c>
      <c r="BH8" s="71">
        <v>67.2</v>
      </c>
      <c r="BI8" s="71">
        <v>91.5</v>
      </c>
      <c r="BJ8" s="71">
        <v>-195.2</v>
      </c>
      <c r="BK8" s="71">
        <v>69.2</v>
      </c>
      <c r="BL8" s="71">
        <v>73.400000000000006</v>
      </c>
      <c r="BM8" s="71">
        <v>43.5</v>
      </c>
      <c r="BN8" s="71">
        <v>59.5</v>
      </c>
      <c r="BO8" s="71">
        <v>-40.799999999999997</v>
      </c>
      <c r="BP8" s="68">
        <v>0.4</v>
      </c>
      <c r="BQ8" s="72">
        <v>7095</v>
      </c>
      <c r="BR8" s="72">
        <v>6219</v>
      </c>
      <c r="BS8" s="72">
        <v>2856</v>
      </c>
      <c r="BT8" s="73">
        <v>3924</v>
      </c>
      <c r="BU8" s="73">
        <v>-4131</v>
      </c>
      <c r="BV8" s="72">
        <v>8856</v>
      </c>
      <c r="BW8" s="72">
        <v>8531</v>
      </c>
      <c r="BX8" s="72">
        <v>7762</v>
      </c>
      <c r="BY8" s="72">
        <v>7824</v>
      </c>
      <c r="BZ8" s="72">
        <v>-112</v>
      </c>
      <c r="CA8" s="70">
        <v>15134</v>
      </c>
      <c r="CB8" s="71">
        <v>84</v>
      </c>
      <c r="CC8" s="71">
        <v>85.4</v>
      </c>
      <c r="CD8" s="71">
        <v>86.7</v>
      </c>
      <c r="CE8" s="71">
        <v>87.2</v>
      </c>
      <c r="CF8" s="71">
        <v>47.7</v>
      </c>
      <c r="CG8" s="71">
        <v>59.7</v>
      </c>
      <c r="CH8" s="71">
        <v>57.7</v>
      </c>
      <c r="CI8" s="71">
        <v>27.6</v>
      </c>
      <c r="CJ8" s="71">
        <v>33.200000000000003</v>
      </c>
      <c r="CK8" s="71">
        <v>30</v>
      </c>
      <c r="CL8" s="68">
        <v>49.4</v>
      </c>
      <c r="CM8" s="70">
        <v>519730</v>
      </c>
      <c r="CN8" s="70">
        <v>3000</v>
      </c>
      <c r="CO8" s="71">
        <v>0</v>
      </c>
      <c r="CP8" s="71">
        <v>0</v>
      </c>
      <c r="CQ8" s="71">
        <v>0</v>
      </c>
      <c r="CR8" s="71">
        <v>0</v>
      </c>
      <c r="CS8" s="71">
        <v>0</v>
      </c>
      <c r="CT8" s="71">
        <v>0</v>
      </c>
      <c r="CU8" s="71">
        <v>0</v>
      </c>
      <c r="CV8" s="71">
        <v>0</v>
      </c>
      <c r="CW8" s="71">
        <v>0</v>
      </c>
      <c r="CX8" s="71">
        <v>0</v>
      </c>
      <c r="CY8" s="68">
        <v>324.7</v>
      </c>
      <c r="CZ8" s="71">
        <v>0</v>
      </c>
      <c r="DA8" s="71">
        <v>0</v>
      </c>
      <c r="DB8" s="71">
        <v>0</v>
      </c>
      <c r="DC8" s="71">
        <v>0</v>
      </c>
      <c r="DD8" s="71">
        <v>0</v>
      </c>
      <c r="DE8" s="71">
        <v>0</v>
      </c>
      <c r="DF8" s="71">
        <v>0</v>
      </c>
      <c r="DG8" s="71">
        <v>0</v>
      </c>
      <c r="DH8" s="71">
        <v>0</v>
      </c>
      <c r="DI8" s="71">
        <v>0</v>
      </c>
      <c r="DJ8" s="68">
        <v>2.2000000000000002</v>
      </c>
      <c r="DK8" s="71">
        <v>69.599999999999994</v>
      </c>
      <c r="DL8" s="71">
        <v>73</v>
      </c>
      <c r="DM8" s="71">
        <v>74.8</v>
      </c>
      <c r="DN8" s="71">
        <v>70.900000000000006</v>
      </c>
      <c r="DO8" s="71">
        <v>23.5</v>
      </c>
      <c r="DP8" s="71">
        <v>105.2</v>
      </c>
      <c r="DQ8" s="71">
        <v>105.3</v>
      </c>
      <c r="DR8" s="71">
        <v>98.5</v>
      </c>
      <c r="DS8" s="71">
        <v>94.3</v>
      </c>
      <c r="DT8" s="71">
        <v>65.5</v>
      </c>
      <c r="DU8" s="68">
        <v>110.2</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51</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2022-01-21T09:31:36Z</cp:lastPrinted>
  <dcterms:created xsi:type="dcterms:W3CDTF">2021-12-17T05:59:30Z</dcterms:created>
  <dcterms:modified xsi:type="dcterms:W3CDTF">2022-01-24T04:29:47Z</dcterms:modified>
  <cp:category/>
</cp:coreProperties>
</file>