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21(企業)管理課\A　総務通年\総務2021(R3)\C（財務）予算・決算\C301 決算（Ｒ２年度）\06経営比較分析表\1月　電気・工水　経営比較分析表の分析等について\3 回答\工水\"/>
    </mc:Choice>
  </mc:AlternateContent>
  <workbookProtection workbookAlgorithmName="SHA-512" workbookHashValue="pLMcu3N/j6GXNCdwGnl7RrjtIKDObGG07w2krNTboZ2hnxGDaa5vSVNgd9fHTjqiGoZwepqXAYmjOo1q8gwlkA==" workbookSaltValue="unq0EN/zdMHpRNeuo+yVzw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DR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CF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PZ79" i="4"/>
  <c r="NX79" i="4"/>
  <c r="KO79" i="4"/>
  <c r="JN79" i="4"/>
  <c r="IM79" i="4"/>
  <c r="HL79" i="4"/>
  <c r="GK79" i="4"/>
  <c r="DB79" i="4"/>
  <c r="AZ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CZ56" i="4"/>
  <c r="BL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QN54" i="4"/>
  <c r="OZ54" i="4"/>
  <c r="MN54" i="4"/>
  <c r="LT54" i="4"/>
  <c r="KZ54" i="4"/>
  <c r="KF54" i="4"/>
  <c r="JL54" i="4"/>
  <c r="GZ54" i="4"/>
  <c r="FL54" i="4"/>
  <c r="CZ54" i="4"/>
  <c r="CF54" i="4"/>
  <c r="BL54" i="4"/>
  <c r="AR54" i="4"/>
  <c r="X54" i="4"/>
  <c r="PT33" i="4"/>
  <c r="OZ33" i="4"/>
  <c r="OF33" i="4"/>
  <c r="MN33" i="4"/>
  <c r="LT33" i="4"/>
  <c r="KZ33" i="4"/>
  <c r="KF33" i="4"/>
  <c r="JL33" i="4"/>
  <c r="HT33" i="4"/>
  <c r="GZ33" i="4"/>
  <c r="GF33" i="4"/>
  <c r="CZ33" i="4"/>
  <c r="BL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RH31" i="4"/>
  <c r="QN31" i="4"/>
  <c r="PT31" i="4"/>
  <c r="OZ31" i="4"/>
  <c r="OF31" i="4"/>
  <c r="LT31" i="4"/>
  <c r="KF31" i="4"/>
  <c r="HT31" i="4"/>
  <c r="GZ31" i="4"/>
  <c r="GF31" i="4"/>
  <c r="FL31" i="4"/>
  <c r="ER31" i="4"/>
  <c r="CF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CK10" i="5" l="1"/>
  <c r="X31" i="4"/>
  <c r="BL31" i="4"/>
  <c r="CZ31" i="4"/>
  <c r="JL31" i="4"/>
  <c r="KZ31" i="4"/>
  <c r="MN31" i="4"/>
  <c r="X32" i="4"/>
  <c r="AR33" i="4"/>
  <c r="CF33" i="4"/>
  <c r="ER33" i="4"/>
  <c r="RH33" i="4"/>
  <c r="ER54" i="4"/>
  <c r="GF54" i="4"/>
  <c r="HT54" i="4"/>
  <c r="OF54" i="4"/>
  <c r="PT54" i="4"/>
  <c r="RH54" i="4"/>
  <c r="AR56" i="4"/>
  <c r="CF56" i="4"/>
  <c r="ER56" i="4"/>
  <c r="Y79" i="4"/>
  <c r="CA79" i="4"/>
  <c r="EC79" i="4"/>
  <c r="MW79" i="4"/>
  <c r="OY79" i="4"/>
  <c r="RA79" i="4"/>
  <c r="AS10" i="5"/>
  <c r="EC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R32" i="4"/>
  <c r="FL33" i="4"/>
  <c r="QN33" i="4"/>
  <c r="FL56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EB10" i="5"/>
  <c r="U10" i="5"/>
  <c r="Y10" i="5"/>
  <c r="AI10" i="5"/>
  <c r="BC10" i="5"/>
  <c r="BM10" i="5"/>
  <c r="BQ10" i="5"/>
  <c r="CA10" i="5"/>
</calcChain>
</file>

<file path=xl/sharedStrings.xml><?xml version="1.0" encoding="utf-8"?>
<sst xmlns="http://schemas.openxmlformats.org/spreadsheetml/2006/main" count="262" uniqueCount="108">
  <si>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</si>
  <si>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</si>
  <si>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</si>
  <si>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</si>
  <si>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</si>
  <si>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</si>
  <si>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</si>
  <si>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</si>
  <si>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</si>
  <si>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</si>
  <si>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</si>
  <si>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</si>
  <si>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</si>
  <si>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</si>
  <si>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</si>
  <si>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</si>
  <si>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</si>
  <si>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</si>
  <si>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</si>
  <si>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</si>
  <si>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</si>
  <si>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</si>
  <si>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</si>
  <si>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</si>
  <si>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</si>
  <si>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</si>
  <si>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</si>
  <si>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</si>
  <si>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</si>
  <si>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</si>
  <si>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</si>
  <si>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</si>
  <si>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</si>
  <si>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</si>
  <si>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</si>
  <si>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</si>
  <si>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</si>
  <si>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</si>
  <si>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</si>
  <si>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</si>
  <si>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</si>
  <si>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</si>
  <si>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</si>
  <si>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</si>
  <si>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</si>
  <si>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</si>
  <si>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</si>
  <si>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</si>
  <si>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</si>
  <si>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</si>
  <si>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</si>
  <si>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</si>
  <si>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</si>
  <si>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</si>
  <si>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</si>
  <si>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</si>
  <si>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</si>
  <si>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</si>
  <si>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</si>
  <si>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</si>
  <si>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</si>
  <si>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</si>
  <si>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</si>
  <si>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</si>
  <si>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</si>
  <si>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</si>
  <si>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</si>
  <si>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</si>
  <si>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</si>
  <si>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</si>
  <si>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</si>
  <si>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</si>
  <si>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</si>
  <si>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</si>
  <si>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</si>
  <si>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</si>
  <si>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</si>
  <si>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</si>
  <si>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</si>
  <si>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</si>
  <si>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</si>
  <si>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</si>
  <si>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</si>
  <si>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</si>
  <si>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</si>
  <si>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</si>
  <si>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</si>
  <si>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</si>
  <si>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</si>
  <si>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400009</t>
  </si>
  <si>
    <t>46</t>
  </si>
  <si>
    <t>02</t>
  </si>
  <si>
    <t>0</t>
  </si>
  <si>
    <t>000</t>
  </si>
  <si>
    <t>福岡県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</si>
  <si>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</si>
  <si>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</si>
  <si>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</si>
  <si>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</si>
  <si>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</si>
  <si>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</si>
  <si>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</si>
  <si>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</si>
  <si>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</si>
  <si>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</si>
  <si>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・経営状況に関しては、収益が安定しており、現状問題ないが、効率的な運営のため費用抑制に努めていく。
・管路や施設等の老朽化対策を今後も計画的に実施していく。</t>
    <rPh sb="1" eb="3">
      <t>ケイエイ</t>
    </rPh>
    <rPh sb="3" eb="5">
      <t>ジョウキョウ</t>
    </rPh>
    <rPh sb="6" eb="7">
      <t>カン</t>
    </rPh>
    <rPh sb="11" eb="13">
      <t>シュウエキ</t>
    </rPh>
    <rPh sb="14" eb="16">
      <t>アンテイ</t>
    </rPh>
    <rPh sb="21" eb="23">
      <t>ゲンジョウ</t>
    </rPh>
    <rPh sb="23" eb="25">
      <t>モンダイ</t>
    </rPh>
    <rPh sb="29" eb="32">
      <t>コウリツテキ</t>
    </rPh>
    <rPh sb="33" eb="35">
      <t>ウンエイ</t>
    </rPh>
    <rPh sb="38" eb="40">
      <t>ヒヨウ</t>
    </rPh>
    <rPh sb="40" eb="42">
      <t>ヨクセイ</t>
    </rPh>
    <rPh sb="43" eb="44">
      <t>ツト</t>
    </rPh>
    <rPh sb="51" eb="53">
      <t>カンロ</t>
    </rPh>
    <rPh sb="54" eb="56">
      <t>シセツ</t>
    </rPh>
    <rPh sb="56" eb="57">
      <t>トウ</t>
    </rPh>
    <rPh sb="58" eb="61">
      <t>ロウキュウカ</t>
    </rPh>
    <rPh sb="61" eb="63">
      <t>タイサク</t>
    </rPh>
    <rPh sb="64" eb="66">
      <t>コンゴ</t>
    </rPh>
    <rPh sb="67" eb="70">
      <t>ケイカクテキ</t>
    </rPh>
    <rPh sb="71" eb="73">
      <t>ジッシ</t>
    </rPh>
    <phoneticPr fontId="5"/>
  </si>
  <si>
    <r>
      <t>・「経常収支比率」、「料金回収率」はいずれも100％を上回った状態で安定して推移している。
・「累積欠損金比率」は0％。
・「流</t>
    </r>
    <r>
      <rPr>
        <sz val="11"/>
        <rFont val="ＭＳ ゴシック"/>
        <family val="3"/>
        <charset val="128"/>
      </rPr>
      <t>動比率」は100％を上回っており、前年度と比較すると増加している。
・「企業債残高対給水収益比率」は平均値に比べ高くなっているが、複数の新規契約に対応するための大規模投資を、平成３０年度・令和元年度の２ヵ年に渡り実施したことに伴うものである。令和２年度は、企業債償還を着実に行っているため減少している。
・「料金回収率」は100％を上回っている。
・「給水原価」は前年度と比較すると増加しており、平均値より高い状態が続いている。費用抑制に努めていく。</t>
    </r>
    <r>
      <rPr>
        <sz val="11"/>
        <color theme="1"/>
        <rFont val="ＭＳ ゴシック"/>
        <family val="3"/>
        <charset val="128"/>
      </rPr>
      <t xml:space="preserve">
・「施設利用率」、「契約率」は平均値に比べ低くなっているが、令</t>
    </r>
    <r>
      <rPr>
        <sz val="11"/>
        <rFont val="ＭＳ ゴシック"/>
        <family val="3"/>
        <charset val="128"/>
      </rPr>
      <t>和3年度以降</t>
    </r>
    <r>
      <rPr>
        <sz val="11"/>
        <color theme="1"/>
        <rFont val="ＭＳ ゴシック"/>
        <family val="3"/>
        <charset val="128"/>
      </rPr>
      <t>に複数の新規契約による給水を開始予定であり、上昇が見込まれる。</t>
    </r>
    <rPh sb="2" eb="8">
      <t>ケイジョウシュウシヒリツ</t>
    </rPh>
    <rPh sb="11" eb="13">
      <t>リョウキン</t>
    </rPh>
    <rPh sb="13" eb="15">
      <t>カイシュウ</t>
    </rPh>
    <rPh sb="15" eb="16">
      <t>リツ</t>
    </rPh>
    <rPh sb="27" eb="29">
      <t>ウワマワ</t>
    </rPh>
    <rPh sb="31" eb="33">
      <t>ジョウタイ</t>
    </rPh>
    <rPh sb="34" eb="36">
      <t>アンテイ</t>
    </rPh>
    <rPh sb="38" eb="40">
      <t>スイイ</t>
    </rPh>
    <rPh sb="48" eb="50">
      <t>ルイセキ</t>
    </rPh>
    <rPh sb="50" eb="52">
      <t>ケッソン</t>
    </rPh>
    <rPh sb="52" eb="53">
      <t>キン</t>
    </rPh>
    <rPh sb="53" eb="55">
      <t>ヒリツ</t>
    </rPh>
    <rPh sb="63" eb="65">
      <t>リュウドウ</t>
    </rPh>
    <rPh sb="65" eb="67">
      <t>ヒリツ</t>
    </rPh>
    <rPh sb="74" eb="76">
      <t>ウワマワ</t>
    </rPh>
    <rPh sb="81" eb="82">
      <t>マエ</t>
    </rPh>
    <rPh sb="82" eb="84">
      <t>ネンド</t>
    </rPh>
    <rPh sb="85" eb="87">
      <t>ヒカク</t>
    </rPh>
    <rPh sb="90" eb="92">
      <t>ゾウカ</t>
    </rPh>
    <rPh sb="100" eb="102">
      <t>キギョウ</t>
    </rPh>
    <rPh sb="102" eb="103">
      <t>サイ</t>
    </rPh>
    <rPh sb="103" eb="105">
      <t>ザンダカ</t>
    </rPh>
    <rPh sb="105" eb="106">
      <t>タイ</t>
    </rPh>
    <rPh sb="106" eb="108">
      <t>キュウスイ</t>
    </rPh>
    <rPh sb="108" eb="110">
      <t>シュウエキ</t>
    </rPh>
    <rPh sb="110" eb="112">
      <t>ヒリツ</t>
    </rPh>
    <rPh sb="114" eb="116">
      <t>ヘイキン</t>
    </rPh>
    <rPh sb="116" eb="117">
      <t>チ</t>
    </rPh>
    <rPh sb="118" eb="119">
      <t>クラ</t>
    </rPh>
    <rPh sb="120" eb="121">
      <t>タカ</t>
    </rPh>
    <rPh sb="129" eb="131">
      <t>フクスウ</t>
    </rPh>
    <rPh sb="132" eb="134">
      <t>シンキ</t>
    </rPh>
    <rPh sb="134" eb="136">
      <t>ケイヤク</t>
    </rPh>
    <rPh sb="137" eb="139">
      <t>タイオウ</t>
    </rPh>
    <rPh sb="144" eb="147">
      <t>ダイキボ</t>
    </rPh>
    <rPh sb="147" eb="149">
      <t>トウシ</t>
    </rPh>
    <rPh sb="151" eb="153">
      <t>ヘイセイ</t>
    </rPh>
    <rPh sb="155" eb="156">
      <t>ネン</t>
    </rPh>
    <rPh sb="156" eb="157">
      <t>ド</t>
    </rPh>
    <rPh sb="158" eb="160">
      <t>レイワ</t>
    </rPh>
    <rPh sb="160" eb="162">
      <t>ガンネン</t>
    </rPh>
    <rPh sb="162" eb="163">
      <t>ド</t>
    </rPh>
    <rPh sb="166" eb="167">
      <t>ネン</t>
    </rPh>
    <rPh sb="168" eb="169">
      <t>ワタ</t>
    </rPh>
    <rPh sb="170" eb="172">
      <t>ジッシ</t>
    </rPh>
    <rPh sb="177" eb="178">
      <t>トモナ</t>
    </rPh>
    <rPh sb="185" eb="187">
      <t>レイワ</t>
    </rPh>
    <rPh sb="188" eb="190">
      <t>ネンド</t>
    </rPh>
    <rPh sb="218" eb="220">
      <t>リョウキン</t>
    </rPh>
    <rPh sb="220" eb="223">
      <t>カイシュウリツ</t>
    </rPh>
    <rPh sb="230" eb="232">
      <t>ウワマワ</t>
    </rPh>
    <rPh sb="240" eb="242">
      <t>キュウスイ</t>
    </rPh>
    <rPh sb="242" eb="244">
      <t>ゲンカ</t>
    </rPh>
    <rPh sb="246" eb="249">
      <t>ゼンネンド</t>
    </rPh>
    <rPh sb="250" eb="252">
      <t>ヒカク</t>
    </rPh>
    <rPh sb="255" eb="257">
      <t>ゾウカ</t>
    </rPh>
    <rPh sb="262" eb="264">
      <t>ヘイキン</t>
    </rPh>
    <rPh sb="264" eb="265">
      <t>チ</t>
    </rPh>
    <rPh sb="267" eb="268">
      <t>タカ</t>
    </rPh>
    <rPh sb="269" eb="271">
      <t>ジョウタイ</t>
    </rPh>
    <rPh sb="272" eb="273">
      <t>ツヅ</t>
    </rPh>
    <rPh sb="278" eb="280">
      <t>ヒヨウ</t>
    </rPh>
    <rPh sb="280" eb="282">
      <t>ヨクセイ</t>
    </rPh>
    <rPh sb="283" eb="284">
      <t>ツト</t>
    </rPh>
    <rPh sb="292" eb="294">
      <t>シセツ</t>
    </rPh>
    <rPh sb="294" eb="296">
      <t>リヨウ</t>
    </rPh>
    <rPh sb="296" eb="297">
      <t>リツ</t>
    </rPh>
    <rPh sb="300" eb="302">
      <t>ケイヤク</t>
    </rPh>
    <rPh sb="302" eb="303">
      <t>リツ</t>
    </rPh>
    <rPh sb="305" eb="308">
      <t>ヘイキンチ</t>
    </rPh>
    <rPh sb="309" eb="310">
      <t>クラ</t>
    </rPh>
    <rPh sb="311" eb="312">
      <t>ヒク</t>
    </rPh>
    <rPh sb="320" eb="322">
      <t>レイワ</t>
    </rPh>
    <rPh sb="323" eb="324">
      <t>ネン</t>
    </rPh>
    <rPh sb="324" eb="325">
      <t>ド</t>
    </rPh>
    <rPh sb="325" eb="327">
      <t>イコウ</t>
    </rPh>
    <rPh sb="328" eb="330">
      <t>フクスウ</t>
    </rPh>
    <rPh sb="331" eb="333">
      <t>シンキ</t>
    </rPh>
    <rPh sb="333" eb="335">
      <t>ケイヤク</t>
    </rPh>
    <rPh sb="338" eb="340">
      <t>キュウスイ</t>
    </rPh>
    <rPh sb="341" eb="343">
      <t>カイシ</t>
    </rPh>
    <rPh sb="343" eb="345">
      <t>ヨテイ</t>
    </rPh>
    <rPh sb="349" eb="351">
      <t>ジョウショウ</t>
    </rPh>
    <rPh sb="352" eb="354">
      <t>ミコ</t>
    </rPh>
    <phoneticPr fontId="5"/>
  </si>
  <si>
    <r>
      <t>・</t>
    </r>
    <r>
      <rPr>
        <sz val="11"/>
        <rFont val="ＭＳ ゴシック"/>
        <family val="3"/>
        <charset val="128"/>
      </rPr>
      <t>「有形固定資産減価償却率」は平均値と比べ低い水準で推移している。
・「管路経年化率」は平均値と比べ低い水準で推移している。
・「管路更新率」は平均値と比べ低い水準となっている。</t>
    </r>
    <rPh sb="2" eb="8">
      <t>ユウケイコテイシサン</t>
    </rPh>
    <rPh sb="8" eb="10">
      <t>ゲンカ</t>
    </rPh>
    <rPh sb="10" eb="12">
      <t>ショウキャク</t>
    </rPh>
    <rPh sb="12" eb="13">
      <t>リツ</t>
    </rPh>
    <rPh sb="15" eb="18">
      <t>ヘイキンチ</t>
    </rPh>
    <rPh sb="19" eb="20">
      <t>クラ</t>
    </rPh>
    <rPh sb="21" eb="22">
      <t>ヒク</t>
    </rPh>
    <rPh sb="23" eb="25">
      <t>スイジュン</t>
    </rPh>
    <rPh sb="26" eb="28">
      <t>スイイ</t>
    </rPh>
    <rPh sb="36" eb="38">
      <t>カンロ</t>
    </rPh>
    <rPh sb="38" eb="41">
      <t>ケイネンカ</t>
    </rPh>
    <rPh sb="41" eb="42">
      <t>リツ</t>
    </rPh>
    <rPh sb="44" eb="47">
      <t>ヘイキンチ</t>
    </rPh>
    <rPh sb="48" eb="49">
      <t>クラ</t>
    </rPh>
    <rPh sb="50" eb="51">
      <t>ヒク</t>
    </rPh>
    <rPh sb="52" eb="54">
      <t>スイジュン</t>
    </rPh>
    <rPh sb="55" eb="57">
      <t>スイイ</t>
    </rPh>
    <rPh sb="65" eb="67">
      <t>カンロ</t>
    </rPh>
    <rPh sb="67" eb="69">
      <t>コウシン</t>
    </rPh>
    <rPh sb="69" eb="70">
      <t>リツ</t>
    </rPh>
    <rPh sb="74" eb="75">
      <t>チ</t>
    </rPh>
    <rPh sb="76" eb="77">
      <t>クラ</t>
    </rPh>
    <rPh sb="78" eb="79">
      <t>ヒク</t>
    </rPh>
    <rPh sb="80" eb="82">
      <t>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</si>
</sst>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48.16</c:v>
                </c:pt>
                <c:pt idx="1">
                  <c:v>49.2</c:v>
                </c:pt>
                <c:pt idx="2">
                  <c:v>50.85</c:v>
                </c:pt>
                <c:pt idx="3">
                  <c:v>49.85</c:v>
                </c:pt>
                <c:pt idx="4">
                  <c:v>46.29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8-4549-8EB6-A4BD453CC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87360"/>
        <c:axId val="-168085728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55.39</c:v>
                </c:pt>
                <c:pt idx="1">
                  <c:v>55.25</c:v>
                </c:pt>
                <c:pt idx="2">
                  <c:v>57.11</c:v>
                </c:pt>
                <c:pt idx="3">
                  <c:v>57.57</c:v>
                </c:pt>
                <c:pt idx="4">
                  <c:v>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8-4549-8EB6-A4BD453CC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87360"/>
        <c:axId val="-168085728"/>
      </c:lineChart>
      <c:catAx>
        <c:axId val="-16808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85728"/>
        <c:crosses val="autoZero"/>
        <c:auto val="1"/>
        <c:lblAlgn val="ctr"/>
        <c:lblOffset val="100"/>
        <c:noMultiLvlLbl val="1"/>
      </c:catAx>
      <c:valAx>
        <c:axId val="-16808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8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29.68</c:v>
                </c:pt>
                <c:pt idx="1">
                  <c:v>29.16</c:v>
                </c:pt>
                <c:pt idx="2">
                  <c:v>28.96</c:v>
                </c:pt>
                <c:pt idx="3">
                  <c:v>29.64</c:v>
                </c:pt>
                <c:pt idx="4">
                  <c:v>27.41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9F2-8201-EC991C08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82464"/>
        <c:axId val="-168078656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43.33</c:v>
                </c:pt>
                <c:pt idx="1">
                  <c:v>44.05</c:v>
                </c:pt>
                <c:pt idx="2">
                  <c:v>51.87</c:v>
                </c:pt>
                <c:pt idx="3">
                  <c:v>52.33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0-49F2-8201-EC991C08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82464"/>
        <c:axId val="-168078656"/>
      </c:lineChart>
      <c:catAx>
        <c:axId val="-168082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78656"/>
        <c:crosses val="autoZero"/>
        <c:auto val="1"/>
        <c:lblAlgn val="ctr"/>
        <c:lblOffset val="100"/>
        <c:noMultiLvlLbl val="1"/>
      </c:catAx>
      <c:valAx>
        <c:axId val="-16807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82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0.28999999999999998</c:v>
                </c:pt>
                <c:pt idx="3">
                  <c:v>1.1299999999999999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1-447A-A728-C0E3892B2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77024"/>
        <c:axId val="-168084096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0.52</c:v>
                </c:pt>
                <c:pt idx="1">
                  <c:v>1.3</c:v>
                </c:pt>
                <c:pt idx="2">
                  <c:v>0.28000000000000003</c:v>
                </c:pt>
                <c:pt idx="3">
                  <c:v>0.77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1-447A-A728-C0E3892B2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77024"/>
        <c:axId val="-168084096"/>
      </c:lineChart>
      <c:catAx>
        <c:axId val="-16807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84096"/>
        <c:crosses val="autoZero"/>
        <c:auto val="1"/>
        <c:lblAlgn val="ctr"/>
        <c:lblOffset val="100"/>
        <c:noMultiLvlLbl val="1"/>
      </c:catAx>
      <c:valAx>
        <c:axId val="-16808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7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241.49</c:v>
                </c:pt>
                <c:pt idx="1">
                  <c:v>340.23</c:v>
                </c:pt>
                <c:pt idx="2">
                  <c:v>283.66000000000003</c:v>
                </c:pt>
                <c:pt idx="3">
                  <c:v>196.66</c:v>
                </c:pt>
                <c:pt idx="4">
                  <c:v>238.06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0-4C35-9585-E4EF431EA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76480"/>
        <c:axId val="-168081920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551.42999999999995</c:v>
                </c:pt>
                <c:pt idx="1">
                  <c:v>687.99</c:v>
                </c:pt>
                <c:pt idx="2">
                  <c:v>655.75</c:v>
                </c:pt>
                <c:pt idx="3">
                  <c:v>578.19000000000005</c:v>
                </c:pt>
                <c:pt idx="4">
                  <c:v>638.35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0-4C35-9585-E4EF431EA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76480"/>
        <c:axId val="-168081920"/>
      </c:lineChart>
      <c:catAx>
        <c:axId val="-168076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81920"/>
        <c:crosses val="autoZero"/>
        <c:auto val="1"/>
        <c:lblAlgn val="ctr"/>
        <c:lblOffset val="100"/>
        <c:noMultiLvlLbl val="1"/>
      </c:catAx>
      <c:valAx>
        <c:axId val="-16808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76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229.95</c:v>
                </c:pt>
                <c:pt idx="1">
                  <c:v>211.98</c:v>
                </c:pt>
                <c:pt idx="2">
                  <c:v>259.45999999999998</c:v>
                </c:pt>
                <c:pt idx="3">
                  <c:v>285.58</c:v>
                </c:pt>
                <c:pt idx="4">
                  <c:v>269.18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6-4AFA-A006-84D02DC5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75392"/>
        <c:axId val="-168074848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216.41</c:v>
                </c:pt>
                <c:pt idx="1">
                  <c:v>208.47</c:v>
                </c:pt>
                <c:pt idx="2">
                  <c:v>193.85</c:v>
                </c:pt>
                <c:pt idx="3">
                  <c:v>204.31</c:v>
                </c:pt>
                <c:pt idx="4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AFA-A006-84D02DC5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75392"/>
        <c:axId val="-168074848"/>
      </c:lineChart>
      <c:catAx>
        <c:axId val="-168075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74848"/>
        <c:crosses val="autoZero"/>
        <c:auto val="1"/>
        <c:lblAlgn val="ctr"/>
        <c:lblOffset val="100"/>
        <c:noMultiLvlLbl val="1"/>
      </c:catAx>
      <c:valAx>
        <c:axId val="-16807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75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141.9</c:v>
                </c:pt>
                <c:pt idx="1">
                  <c:v>138.83000000000001</c:v>
                </c:pt>
                <c:pt idx="2">
                  <c:v>135.55000000000001</c:v>
                </c:pt>
                <c:pt idx="3">
                  <c:v>137.19999999999999</c:v>
                </c:pt>
                <c:pt idx="4">
                  <c:v>132.37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1-4054-86AD-C2AEDD73F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73760"/>
        <c:axId val="-168077568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105.24</c:v>
                </c:pt>
                <c:pt idx="1">
                  <c:v>105.71</c:v>
                </c:pt>
                <c:pt idx="2">
                  <c:v>105.06</c:v>
                </c:pt>
                <c:pt idx="3">
                  <c:v>106.98</c:v>
                </c:pt>
                <c:pt idx="4">
                  <c:v>103.06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1-4054-86AD-C2AEDD73F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73760"/>
        <c:axId val="-168077568"/>
      </c:lineChart>
      <c:catAx>
        <c:axId val="-168073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77568"/>
        <c:crosses val="autoZero"/>
        <c:auto val="1"/>
        <c:lblAlgn val="ctr"/>
        <c:lblOffset val="100"/>
        <c:noMultiLvlLbl val="1"/>
      </c:catAx>
      <c:valAx>
        <c:axId val="-16807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7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27.26</c:v>
                </c:pt>
                <c:pt idx="1">
                  <c:v>27.87</c:v>
                </c:pt>
                <c:pt idx="2">
                  <c:v>28.45</c:v>
                </c:pt>
                <c:pt idx="3">
                  <c:v>28.13</c:v>
                </c:pt>
                <c:pt idx="4">
                  <c:v>29.15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0-4DD2-9D1E-88D24D0A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80832"/>
        <c:axId val="-168073216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26.03</c:v>
                </c:pt>
                <c:pt idx="1">
                  <c:v>25.98</c:v>
                </c:pt>
                <c:pt idx="2">
                  <c:v>26.84</c:v>
                </c:pt>
                <c:pt idx="3">
                  <c:v>26.08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0-4DD2-9D1E-88D24D0A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80832"/>
        <c:axId val="-168073216"/>
      </c:lineChart>
      <c:catAx>
        <c:axId val="-168080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73216"/>
        <c:crosses val="autoZero"/>
        <c:auto val="1"/>
        <c:lblAlgn val="ctr"/>
        <c:lblOffset val="100"/>
        <c:noMultiLvlLbl val="1"/>
      </c:catAx>
      <c:valAx>
        <c:axId val="-16807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80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30.43</c:v>
                </c:pt>
                <c:pt idx="1">
                  <c:v>30.81</c:v>
                </c:pt>
                <c:pt idx="2">
                  <c:v>32.42</c:v>
                </c:pt>
                <c:pt idx="3">
                  <c:v>31.34</c:v>
                </c:pt>
                <c:pt idx="4">
                  <c:v>30.56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B-46C9-92E7-E6CFEF82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72672"/>
        <c:axId val="-168072128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40.69</c:v>
                </c:pt>
                <c:pt idx="1">
                  <c:v>40.67</c:v>
                </c:pt>
                <c:pt idx="2">
                  <c:v>40.89</c:v>
                </c:pt>
                <c:pt idx="3">
                  <c:v>41.59</c:v>
                </c:pt>
                <c:pt idx="4">
                  <c:v>40.29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B-46C9-92E7-E6CFEF82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72672"/>
        <c:axId val="-168072128"/>
      </c:lineChart>
      <c:catAx>
        <c:axId val="-168072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72128"/>
        <c:crosses val="autoZero"/>
        <c:auto val="1"/>
        <c:lblAlgn val="ctr"/>
        <c:lblOffset val="100"/>
        <c:noMultiLvlLbl val="1"/>
      </c:catAx>
      <c:valAx>
        <c:axId val="-16807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72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61.04</c:v>
                </c:pt>
                <c:pt idx="1">
                  <c:v>60.95</c:v>
                </c:pt>
                <c:pt idx="2">
                  <c:v>61.04</c:v>
                </c:pt>
                <c:pt idx="3">
                  <c:v>61.18</c:v>
                </c:pt>
                <c:pt idx="4">
                  <c:v>61.18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6-4652-B7F6-FCC65B6F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80288"/>
        <c:axId val="-168086816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</c:v>
                </c:pt>
                <c:pt idx="1">
                  <c:v>62.59</c:v>
                </c:pt>
                <c:pt idx="2">
                  <c:v>61.76</c:v>
                </c:pt>
                <c:pt idx="3">
                  <c:v>62.75</c:v>
                </c:pt>
                <c:pt idx="4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6-4652-B7F6-FCC65B6F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80288"/>
        <c:axId val="-168086816"/>
      </c:lineChart>
      <c:catAx>
        <c:axId val="-168080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86816"/>
        <c:crosses val="autoZero"/>
        <c:auto val="1"/>
        <c:lblAlgn val="ctr"/>
        <c:lblOffset val="100"/>
        <c:noMultiLvlLbl val="1"/>
      </c:catAx>
      <c:valAx>
        <c:axId val="-16808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80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A-4CA7-9316-541FCB70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83008"/>
        <c:axId val="-16808518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52.25</c:v>
                </c:pt>
                <c:pt idx="1">
                  <c:v>53.3</c:v>
                </c:pt>
                <c:pt idx="2">
                  <c:v>50.25</c:v>
                </c:pt>
                <c:pt idx="3">
                  <c:v>51.91</c:v>
                </c:pt>
                <c:pt idx="4">
                  <c:v>53.86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A-4CA7-9316-541FCB70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83008"/>
        <c:axId val="-168085184"/>
      </c:lineChart>
      <c:catAx>
        <c:axId val="-168083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85184"/>
        <c:crosses val="autoZero"/>
        <c:auto val="1"/>
        <c:lblAlgn val="ctr"/>
        <c:lblOffset val="100"/>
        <c:noMultiLvlLbl val="1"/>
      </c:catAx>
      <c:valAx>
        <c:axId val="-16808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83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136.21</c:v>
                </c:pt>
                <c:pt idx="1">
                  <c:v>131.46</c:v>
                </c:pt>
                <c:pt idx="2">
                  <c:v>130.16999999999999</c:v>
                </c:pt>
                <c:pt idx="3">
                  <c:v>132.83000000000001</c:v>
                </c:pt>
                <c:pt idx="4">
                  <c:v>127.61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3-4A4A-810C-7C972D47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084640"/>
        <c:axId val="-168079200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116.37</c:v>
                </c:pt>
                <c:pt idx="1">
                  <c:v>117.28</c:v>
                </c:pt>
                <c:pt idx="2">
                  <c:v>116.96</c:v>
                </c:pt>
                <c:pt idx="3">
                  <c:v>117.47</c:v>
                </c:pt>
                <c:pt idx="4">
                  <c:v>115.38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3-4A4A-810C-7C972D47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84640"/>
        <c:axId val="-168079200"/>
      </c:lineChart>
      <c:catAx>
        <c:axId val="-168084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68079200"/>
        <c:crosses val="autoZero"/>
        <c:auto val="1"/>
        <c:lblAlgn val="ctr"/>
        <c:lblOffset val="100"/>
        <c:noMultiLvlLbl val="1"/>
      </c:catAx>
      <c:valAx>
        <c:axId val="-16807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8084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Q1" zoomScaleNormal="10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福岡県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189750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中規模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4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57990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79.3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64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116090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自治体職員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106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136.21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131.46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130.16999999999999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132.83000000000001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127.61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241.49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340.23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283.66000000000003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196.66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238.06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229.95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211.98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259.45999999999998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285.58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269.18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116.37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117.28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116.96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117.47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115.38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52.25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53.3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50.25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51.91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53.86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551.42999999999995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687.99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655.75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578.19000000000005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638.35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216.41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208.47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193.85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204.31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214.2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107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141.9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138.83000000000001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135.55000000000001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137.19999999999999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132.37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27.26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27.87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28.45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28.13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29.15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30.43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30.81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32.42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31.34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30.56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61.04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60.95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61.04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61.18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61.18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105.24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105.71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105.06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106.98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103.06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26.03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25.98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26.84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26.08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26.92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40.69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40.67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40.89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41.59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40.29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62.7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62.59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61.76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62.75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61.99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105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H28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H29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H30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R01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R02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H28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H29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H30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R01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R02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H28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H29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H30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R01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R02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48.16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49.2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50.85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49.85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46.29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29.68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29.16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28.96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29.64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27.41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0.08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0.06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0.28999999999999998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1.1299999999999999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0.06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55.39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55.25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57.11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57.57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57.63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43.33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44.05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51.87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52.33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52.35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0.52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1.3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0.28000000000000003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0.77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0.24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0" t="s">
        <v>29</v>
      </c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 t="s">
        <v>30</v>
      </c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 t="s">
        <v>31</v>
      </c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 t="s">
        <v>32</v>
      </c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 t="s">
        <v>33</v>
      </c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 t="s">
        <v>34</v>
      </c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 t="s">
        <v>35</v>
      </c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 t="s">
        <v>36</v>
      </c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 t="s">
        <v>37</v>
      </c>
      <c r="HL89" s="150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 t="s">
        <v>30</v>
      </c>
      <c r="IM89" s="150"/>
      <c r="IN89" s="150"/>
      <c r="IO89" s="150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 t="s">
        <v>31</v>
      </c>
      <c r="JN89" s="150"/>
      <c r="JO89" s="150"/>
      <c r="JP89" s="150"/>
      <c r="JQ89" s="150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150"/>
      <c r="KJ89" s="150"/>
      <c r="KK89" s="150"/>
      <c r="KL89" s="150"/>
      <c r="KM89" s="150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1" t="str">
        <f>データ!AD6</f>
        <v>【118.49】</v>
      </c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 t="str">
        <f>データ!AO6</f>
        <v>【19.58】</v>
      </c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 t="str">
        <f>データ!AZ6</f>
        <v>【436.32】</v>
      </c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 t="str">
        <f>データ!BK6</f>
        <v>【238.21】</v>
      </c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 t="str">
        <f>データ!BV6</f>
        <v>【113.30】</v>
      </c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 t="str">
        <f>データ!CG6</f>
        <v>【18.87】</v>
      </c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 t="str">
        <f>データ!CR6</f>
        <v>【53.39】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1" t="str">
        <f>データ!DC6</f>
        <v>【76.89】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1" t="str">
        <f>データ!DN6</f>
        <v>【59.52】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1" t="str">
        <f>データ!DY6</f>
        <v>【49.06】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1" t="str">
        <f>データ!EJ6</f>
        <v>【0.39】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DeltshyGParn/d1Wn26EwpeNZMRj5lId+8tAkSwcM/CeqbfQPI3EC/Ut8M41tzJrZnxFsCklGStSEVQiMWLDNg==" saltValue="gOKUEjclH5fA/c8mjWGmqQ==" spinCount="100000" sheet="1" objects="1" scenarios="1" formatCells="0" formatColumns="0" formatRows="0"/>
  <mergeCells count="285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54" t="s">
        <v>47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48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49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50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51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52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53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54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55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56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57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58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59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60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61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 x14ac:dyDescent="0.15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136.21</v>
      </c>
      <c r="U6" s="52">
        <f>U7</f>
        <v>131.46</v>
      </c>
      <c r="V6" s="52">
        <f>V7</f>
        <v>130.16999999999999</v>
      </c>
      <c r="W6" s="52">
        <f>W7</f>
        <v>132.83000000000001</v>
      </c>
      <c r="X6" s="52">
        <f t="shared" si="3"/>
        <v>127.61</v>
      </c>
      <c r="Y6" s="52">
        <f t="shared" si="3"/>
        <v>116.37</v>
      </c>
      <c r="Z6" s="52">
        <f t="shared" si="3"/>
        <v>117.28</v>
      </c>
      <c r="AA6" s="52">
        <f t="shared" si="3"/>
        <v>116.96</v>
      </c>
      <c r="AB6" s="52">
        <f t="shared" si="3"/>
        <v>117.47</v>
      </c>
      <c r="AC6" s="52">
        <f t="shared" si="3"/>
        <v>115.38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52.25</v>
      </c>
      <c r="AK6" s="52">
        <f t="shared" si="3"/>
        <v>53.3</v>
      </c>
      <c r="AL6" s="52">
        <f t="shared" si="3"/>
        <v>50.25</v>
      </c>
      <c r="AM6" s="52">
        <f t="shared" si="3"/>
        <v>51.91</v>
      </c>
      <c r="AN6" s="52">
        <f t="shared" si="3"/>
        <v>53.86</v>
      </c>
      <c r="AO6" s="50" t="str">
        <f>IF(AO7="-","【-】","【"&amp;SUBSTITUTE(TEXT(AO7,"#,##0.00"),"-","△")&amp;"】")</f>
        <v>【19.58】</v>
      </c>
      <c r="AP6" s="52">
        <f t="shared" si="3"/>
        <v>241.49</v>
      </c>
      <c r="AQ6" s="52">
        <f>AQ7</f>
        <v>340.23</v>
      </c>
      <c r="AR6" s="52">
        <f>AR7</f>
        <v>283.66000000000003</v>
      </c>
      <c r="AS6" s="52">
        <f>AS7</f>
        <v>196.66</v>
      </c>
      <c r="AT6" s="52">
        <f t="shared" si="3"/>
        <v>238.06</v>
      </c>
      <c r="AU6" s="52">
        <f t="shared" si="3"/>
        <v>551.42999999999995</v>
      </c>
      <c r="AV6" s="52">
        <f t="shared" si="3"/>
        <v>687.99</v>
      </c>
      <c r="AW6" s="52">
        <f t="shared" si="3"/>
        <v>655.75</v>
      </c>
      <c r="AX6" s="52">
        <f t="shared" si="3"/>
        <v>578.19000000000005</v>
      </c>
      <c r="AY6" s="52">
        <f t="shared" si="3"/>
        <v>638.35</v>
      </c>
      <c r="AZ6" s="50" t="str">
        <f>IF(AZ7="-","【-】","【"&amp;SUBSTITUTE(TEXT(AZ7,"#,##0.00"),"-","△")&amp;"】")</f>
        <v>【436.32】</v>
      </c>
      <c r="BA6" s="52">
        <f t="shared" si="3"/>
        <v>229.95</v>
      </c>
      <c r="BB6" s="52">
        <f>BB7</f>
        <v>211.98</v>
      </c>
      <c r="BC6" s="52">
        <f>BC7</f>
        <v>259.45999999999998</v>
      </c>
      <c r="BD6" s="52">
        <f>BD7</f>
        <v>285.58</v>
      </c>
      <c r="BE6" s="52">
        <f t="shared" si="3"/>
        <v>269.18</v>
      </c>
      <c r="BF6" s="52">
        <f t="shared" si="3"/>
        <v>216.41</v>
      </c>
      <c r="BG6" s="52">
        <f t="shared" si="3"/>
        <v>208.47</v>
      </c>
      <c r="BH6" s="52">
        <f t="shared" si="3"/>
        <v>193.85</v>
      </c>
      <c r="BI6" s="52">
        <f t="shared" si="3"/>
        <v>204.31</v>
      </c>
      <c r="BJ6" s="52">
        <f t="shared" si="3"/>
        <v>214.2</v>
      </c>
      <c r="BK6" s="50" t="str">
        <f>IF(BK7="-","【-】","【"&amp;SUBSTITUTE(TEXT(BK7,"#,##0.00"),"-","△")&amp;"】")</f>
        <v>【238.21】</v>
      </c>
      <c r="BL6" s="52">
        <f t="shared" si="3"/>
        <v>141.9</v>
      </c>
      <c r="BM6" s="52">
        <f>BM7</f>
        <v>138.83000000000001</v>
      </c>
      <c r="BN6" s="52">
        <f>BN7</f>
        <v>135.55000000000001</v>
      </c>
      <c r="BO6" s="52">
        <f>BO7</f>
        <v>137.19999999999999</v>
      </c>
      <c r="BP6" s="52">
        <f t="shared" si="3"/>
        <v>132.37</v>
      </c>
      <c r="BQ6" s="52">
        <f t="shared" si="3"/>
        <v>105.24</v>
      </c>
      <c r="BR6" s="52">
        <f t="shared" si="3"/>
        <v>105.71</v>
      </c>
      <c r="BS6" s="52">
        <f t="shared" si="3"/>
        <v>105.06</v>
      </c>
      <c r="BT6" s="52">
        <f t="shared" si="3"/>
        <v>106.98</v>
      </c>
      <c r="BU6" s="52">
        <f t="shared" si="3"/>
        <v>103.06</v>
      </c>
      <c r="BV6" s="50" t="str">
        <f>IF(BV7="-","【-】","【"&amp;SUBSTITUTE(TEXT(BV7,"#,##0.00"),"-","△")&amp;"】")</f>
        <v>【113.30】</v>
      </c>
      <c r="BW6" s="52">
        <f t="shared" si="3"/>
        <v>27.26</v>
      </c>
      <c r="BX6" s="52">
        <f>BX7</f>
        <v>27.87</v>
      </c>
      <c r="BY6" s="52">
        <f>BY7</f>
        <v>28.45</v>
      </c>
      <c r="BZ6" s="52">
        <f>BZ7</f>
        <v>28.13</v>
      </c>
      <c r="CA6" s="52">
        <f t="shared" si="3"/>
        <v>29.15</v>
      </c>
      <c r="CB6" s="52">
        <f t="shared" si="3"/>
        <v>26.03</v>
      </c>
      <c r="CC6" s="52">
        <f t="shared" si="3"/>
        <v>25.98</v>
      </c>
      <c r="CD6" s="52">
        <f t="shared" si="3"/>
        <v>26.84</v>
      </c>
      <c r="CE6" s="52">
        <f t="shared" si="3"/>
        <v>26.08</v>
      </c>
      <c r="CF6" s="52">
        <f t="shared" ref="CF6" si="4">CF7</f>
        <v>26.92</v>
      </c>
      <c r="CG6" s="50" t="str">
        <f>IF(CG7="-","【-】","【"&amp;SUBSTITUTE(TEXT(CG7,"#,##0.00"),"-","△")&amp;"】")</f>
        <v>【18.87】</v>
      </c>
      <c r="CH6" s="52">
        <f t="shared" ref="CH6:CQ6" si="5">CH7</f>
        <v>30.43</v>
      </c>
      <c r="CI6" s="52">
        <f>CI7</f>
        <v>30.81</v>
      </c>
      <c r="CJ6" s="52">
        <f>CJ7</f>
        <v>32.42</v>
      </c>
      <c r="CK6" s="52">
        <f>CK7</f>
        <v>31.34</v>
      </c>
      <c r="CL6" s="52">
        <f t="shared" si="5"/>
        <v>30.56</v>
      </c>
      <c r="CM6" s="52">
        <f t="shared" si="5"/>
        <v>40.69</v>
      </c>
      <c r="CN6" s="52">
        <f t="shared" si="5"/>
        <v>40.67</v>
      </c>
      <c r="CO6" s="52">
        <f t="shared" si="5"/>
        <v>40.89</v>
      </c>
      <c r="CP6" s="52">
        <f t="shared" si="5"/>
        <v>41.59</v>
      </c>
      <c r="CQ6" s="52">
        <f t="shared" si="5"/>
        <v>40.29</v>
      </c>
      <c r="CR6" s="50" t="str">
        <f>IF(CR7="-","【-】","【"&amp;SUBSTITUTE(TEXT(CR7,"#,##0.00"),"-","△")&amp;"】")</f>
        <v>【53.39】</v>
      </c>
      <c r="CS6" s="52">
        <f t="shared" ref="CS6:DB6" si="6">CS7</f>
        <v>61.04</v>
      </c>
      <c r="CT6" s="52">
        <f>CT7</f>
        <v>60.95</v>
      </c>
      <c r="CU6" s="52">
        <f>CU7</f>
        <v>61.04</v>
      </c>
      <c r="CV6" s="52">
        <f>CV7</f>
        <v>61.18</v>
      </c>
      <c r="CW6" s="52">
        <f t="shared" si="6"/>
        <v>61.18</v>
      </c>
      <c r="CX6" s="52">
        <f t="shared" si="6"/>
        <v>62.7</v>
      </c>
      <c r="CY6" s="52">
        <f t="shared" si="6"/>
        <v>62.59</v>
      </c>
      <c r="CZ6" s="52">
        <f t="shared" si="6"/>
        <v>61.76</v>
      </c>
      <c r="DA6" s="52">
        <f t="shared" si="6"/>
        <v>62.75</v>
      </c>
      <c r="DB6" s="52">
        <f t="shared" si="6"/>
        <v>61.99</v>
      </c>
      <c r="DC6" s="50" t="str">
        <f>IF(DC7="-","【-】","【"&amp;SUBSTITUTE(TEXT(DC7,"#,##0.00"),"-","△")&amp;"】")</f>
        <v>【76.89】</v>
      </c>
      <c r="DD6" s="52">
        <f t="shared" ref="DD6:DM6" si="7">DD7</f>
        <v>48.16</v>
      </c>
      <c r="DE6" s="52">
        <f>DE7</f>
        <v>49.2</v>
      </c>
      <c r="DF6" s="52">
        <f>DF7</f>
        <v>50.85</v>
      </c>
      <c r="DG6" s="52">
        <f>DG7</f>
        <v>49.85</v>
      </c>
      <c r="DH6" s="52">
        <f t="shared" si="7"/>
        <v>46.29</v>
      </c>
      <c r="DI6" s="52">
        <f t="shared" si="7"/>
        <v>55.39</v>
      </c>
      <c r="DJ6" s="52">
        <f t="shared" si="7"/>
        <v>55.25</v>
      </c>
      <c r="DK6" s="52">
        <f t="shared" si="7"/>
        <v>57.11</v>
      </c>
      <c r="DL6" s="52">
        <f t="shared" si="7"/>
        <v>57.57</v>
      </c>
      <c r="DM6" s="52">
        <f t="shared" si="7"/>
        <v>57.63</v>
      </c>
      <c r="DN6" s="50" t="str">
        <f>IF(DN7="-","【-】","【"&amp;SUBSTITUTE(TEXT(DN7,"#,##0.00"),"-","△")&amp;"】")</f>
        <v>【59.52】</v>
      </c>
      <c r="DO6" s="52">
        <f t="shared" ref="DO6:DX6" si="8">DO7</f>
        <v>29.68</v>
      </c>
      <c r="DP6" s="52">
        <f>DP7</f>
        <v>29.16</v>
      </c>
      <c r="DQ6" s="52">
        <f>DQ7</f>
        <v>28.96</v>
      </c>
      <c r="DR6" s="52">
        <f>DR7</f>
        <v>29.64</v>
      </c>
      <c r="DS6" s="52">
        <f t="shared" si="8"/>
        <v>27.41</v>
      </c>
      <c r="DT6" s="52">
        <f t="shared" si="8"/>
        <v>43.33</v>
      </c>
      <c r="DU6" s="52">
        <f t="shared" si="8"/>
        <v>44.05</v>
      </c>
      <c r="DV6" s="52">
        <f t="shared" si="8"/>
        <v>51.87</v>
      </c>
      <c r="DW6" s="52">
        <f t="shared" si="8"/>
        <v>52.33</v>
      </c>
      <c r="DX6" s="52">
        <f t="shared" si="8"/>
        <v>52.35</v>
      </c>
      <c r="DY6" s="50" t="str">
        <f>IF(DY7="-","【-】","【"&amp;SUBSTITUTE(TEXT(DY7,"#,##0.00"),"-","△")&amp;"】")</f>
        <v>【49.06】</v>
      </c>
      <c r="DZ6" s="52">
        <f t="shared" ref="DZ6:EI6" si="9">DZ7</f>
        <v>0.08</v>
      </c>
      <c r="EA6" s="52">
        <f>EA7</f>
        <v>0.06</v>
      </c>
      <c r="EB6" s="52">
        <f>EB7</f>
        <v>0.28999999999999998</v>
      </c>
      <c r="EC6" s="52">
        <f>EC7</f>
        <v>1.1299999999999999</v>
      </c>
      <c r="ED6" s="52">
        <f t="shared" si="9"/>
        <v>0.06</v>
      </c>
      <c r="EE6" s="52">
        <f t="shared" si="9"/>
        <v>0.52</v>
      </c>
      <c r="EF6" s="52">
        <f t="shared" si="9"/>
        <v>1.3</v>
      </c>
      <c r="EG6" s="52">
        <f t="shared" si="9"/>
        <v>0.28000000000000003</v>
      </c>
      <c r="EH6" s="52">
        <f t="shared" si="9"/>
        <v>0.77</v>
      </c>
      <c r="EI6" s="52">
        <f t="shared" si="9"/>
        <v>0.24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189750</v>
      </c>
      <c r="L7" s="54" t="s">
        <v>97</v>
      </c>
      <c r="M7" s="55">
        <v>4</v>
      </c>
      <c r="N7" s="55">
        <v>57990</v>
      </c>
      <c r="O7" s="56" t="s">
        <v>98</v>
      </c>
      <c r="P7" s="56">
        <v>79.3</v>
      </c>
      <c r="Q7" s="55">
        <v>64</v>
      </c>
      <c r="R7" s="55">
        <v>116090</v>
      </c>
      <c r="S7" s="54" t="s">
        <v>99</v>
      </c>
      <c r="T7" s="57">
        <v>136.21</v>
      </c>
      <c r="U7" s="57">
        <v>131.46</v>
      </c>
      <c r="V7" s="57">
        <v>130.16999999999999</v>
      </c>
      <c r="W7" s="57">
        <v>132.83000000000001</v>
      </c>
      <c r="X7" s="57">
        <v>127.61</v>
      </c>
      <c r="Y7" s="57">
        <v>116.37</v>
      </c>
      <c r="Z7" s="57">
        <v>117.28</v>
      </c>
      <c r="AA7" s="57">
        <v>116.96</v>
      </c>
      <c r="AB7" s="57">
        <v>117.47</v>
      </c>
      <c r="AC7" s="58">
        <v>115.38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52.25</v>
      </c>
      <c r="AK7" s="57">
        <v>53.3</v>
      </c>
      <c r="AL7" s="57">
        <v>50.25</v>
      </c>
      <c r="AM7" s="57">
        <v>51.91</v>
      </c>
      <c r="AN7" s="57">
        <v>53.86</v>
      </c>
      <c r="AO7" s="57">
        <v>19.579999999999998</v>
      </c>
      <c r="AP7" s="57">
        <v>241.49</v>
      </c>
      <c r="AQ7" s="57">
        <v>340.23</v>
      </c>
      <c r="AR7" s="57">
        <v>283.66000000000003</v>
      </c>
      <c r="AS7" s="57">
        <v>196.66</v>
      </c>
      <c r="AT7" s="57">
        <v>238.06</v>
      </c>
      <c r="AU7" s="57">
        <v>551.42999999999995</v>
      </c>
      <c r="AV7" s="57">
        <v>687.99</v>
      </c>
      <c r="AW7" s="57">
        <v>655.75</v>
      </c>
      <c r="AX7" s="57">
        <v>578.19000000000005</v>
      </c>
      <c r="AY7" s="57">
        <v>638.35</v>
      </c>
      <c r="AZ7" s="57">
        <v>436.32</v>
      </c>
      <c r="BA7" s="57">
        <v>229.95</v>
      </c>
      <c r="BB7" s="57">
        <v>211.98</v>
      </c>
      <c r="BC7" s="57">
        <v>259.45999999999998</v>
      </c>
      <c r="BD7" s="57">
        <v>285.58</v>
      </c>
      <c r="BE7" s="57">
        <v>269.18</v>
      </c>
      <c r="BF7" s="57">
        <v>216.41</v>
      </c>
      <c r="BG7" s="57">
        <v>208.47</v>
      </c>
      <c r="BH7" s="57">
        <v>193.85</v>
      </c>
      <c r="BI7" s="57">
        <v>204.31</v>
      </c>
      <c r="BJ7" s="57">
        <v>214.2</v>
      </c>
      <c r="BK7" s="57">
        <v>238.21</v>
      </c>
      <c r="BL7" s="57">
        <v>141.9</v>
      </c>
      <c r="BM7" s="57">
        <v>138.83000000000001</v>
      </c>
      <c r="BN7" s="57">
        <v>135.55000000000001</v>
      </c>
      <c r="BO7" s="57">
        <v>137.19999999999999</v>
      </c>
      <c r="BP7" s="57">
        <v>132.37</v>
      </c>
      <c r="BQ7" s="57">
        <v>105.24</v>
      </c>
      <c r="BR7" s="57">
        <v>105.71</v>
      </c>
      <c r="BS7" s="57">
        <v>105.06</v>
      </c>
      <c r="BT7" s="57">
        <v>106.98</v>
      </c>
      <c r="BU7" s="57">
        <v>103.06</v>
      </c>
      <c r="BV7" s="57">
        <v>113.3</v>
      </c>
      <c r="BW7" s="57">
        <v>27.26</v>
      </c>
      <c r="BX7" s="57">
        <v>27.87</v>
      </c>
      <c r="BY7" s="57">
        <v>28.45</v>
      </c>
      <c r="BZ7" s="57">
        <v>28.13</v>
      </c>
      <c r="CA7" s="57">
        <v>29.15</v>
      </c>
      <c r="CB7" s="57">
        <v>26.03</v>
      </c>
      <c r="CC7" s="57">
        <v>25.98</v>
      </c>
      <c r="CD7" s="57">
        <v>26.84</v>
      </c>
      <c r="CE7" s="57">
        <v>26.08</v>
      </c>
      <c r="CF7" s="57">
        <v>26.92</v>
      </c>
      <c r="CG7" s="57">
        <v>18.87</v>
      </c>
      <c r="CH7" s="57">
        <v>30.43</v>
      </c>
      <c r="CI7" s="57">
        <v>30.81</v>
      </c>
      <c r="CJ7" s="57">
        <v>32.42</v>
      </c>
      <c r="CK7" s="57">
        <v>31.34</v>
      </c>
      <c r="CL7" s="57">
        <v>30.56</v>
      </c>
      <c r="CM7" s="57">
        <v>40.69</v>
      </c>
      <c r="CN7" s="57">
        <v>40.67</v>
      </c>
      <c r="CO7" s="57">
        <v>40.89</v>
      </c>
      <c r="CP7" s="57">
        <v>41.59</v>
      </c>
      <c r="CQ7" s="57">
        <v>40.29</v>
      </c>
      <c r="CR7" s="57">
        <v>53.39</v>
      </c>
      <c r="CS7" s="57">
        <v>61.04</v>
      </c>
      <c r="CT7" s="57">
        <v>60.95</v>
      </c>
      <c r="CU7" s="57">
        <v>61.04</v>
      </c>
      <c r="CV7" s="57">
        <v>61.18</v>
      </c>
      <c r="CW7" s="57">
        <v>61.18</v>
      </c>
      <c r="CX7" s="57">
        <v>62.7</v>
      </c>
      <c r="CY7" s="57">
        <v>62.59</v>
      </c>
      <c r="CZ7" s="57">
        <v>61.76</v>
      </c>
      <c r="DA7" s="57">
        <v>62.75</v>
      </c>
      <c r="DB7" s="57">
        <v>61.99</v>
      </c>
      <c r="DC7" s="57">
        <v>76.89</v>
      </c>
      <c r="DD7" s="57">
        <v>48.16</v>
      </c>
      <c r="DE7" s="57">
        <v>49.2</v>
      </c>
      <c r="DF7" s="57">
        <v>50.85</v>
      </c>
      <c r="DG7" s="57">
        <v>49.85</v>
      </c>
      <c r="DH7" s="57">
        <v>46.29</v>
      </c>
      <c r="DI7" s="57">
        <v>55.39</v>
      </c>
      <c r="DJ7" s="57">
        <v>55.25</v>
      </c>
      <c r="DK7" s="57">
        <v>57.11</v>
      </c>
      <c r="DL7" s="57">
        <v>57.57</v>
      </c>
      <c r="DM7" s="57">
        <v>57.63</v>
      </c>
      <c r="DN7" s="57">
        <v>59.52</v>
      </c>
      <c r="DO7" s="57">
        <v>29.68</v>
      </c>
      <c r="DP7" s="57">
        <v>29.16</v>
      </c>
      <c r="DQ7" s="57">
        <v>28.96</v>
      </c>
      <c r="DR7" s="57">
        <v>29.64</v>
      </c>
      <c r="DS7" s="57">
        <v>27.41</v>
      </c>
      <c r="DT7" s="57">
        <v>43.33</v>
      </c>
      <c r="DU7" s="57">
        <v>44.05</v>
      </c>
      <c r="DV7" s="57">
        <v>51.87</v>
      </c>
      <c r="DW7" s="57">
        <v>52.33</v>
      </c>
      <c r="DX7" s="57">
        <v>52.35</v>
      </c>
      <c r="DY7" s="57">
        <v>49.06</v>
      </c>
      <c r="DZ7" s="57">
        <v>0.08</v>
      </c>
      <c r="EA7" s="57">
        <v>0.06</v>
      </c>
      <c r="EB7" s="57">
        <v>0.28999999999999998</v>
      </c>
      <c r="EC7" s="57">
        <v>1.1299999999999999</v>
      </c>
      <c r="ED7" s="57">
        <v>0.06</v>
      </c>
      <c r="EE7" s="57">
        <v>0.52</v>
      </c>
      <c r="EF7" s="57">
        <v>1.3</v>
      </c>
      <c r="EG7" s="57">
        <v>0.28000000000000003</v>
      </c>
      <c r="EH7" s="57">
        <v>0.77</v>
      </c>
      <c r="EI7" s="57">
        <v>0.24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41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136.21</v>
      </c>
      <c r="V11" s="65">
        <f>IF(U6="-",NA(),U6)</f>
        <v>131.46</v>
      </c>
      <c r="W11" s="65">
        <f>IF(V6="-",NA(),V6)</f>
        <v>130.16999999999999</v>
      </c>
      <c r="X11" s="65">
        <f>IF(W6="-",NA(),W6)</f>
        <v>132.83000000000001</v>
      </c>
      <c r="Y11" s="65">
        <f>IF(X6="-",NA(),X6)</f>
        <v>127.61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241.49</v>
      </c>
      <c r="AR11" s="65">
        <f>IF(AQ6="-",NA(),AQ6)</f>
        <v>340.23</v>
      </c>
      <c r="AS11" s="65">
        <f>IF(AR6="-",NA(),AR6)</f>
        <v>283.66000000000003</v>
      </c>
      <c r="AT11" s="65">
        <f>IF(AS6="-",NA(),AS6)</f>
        <v>196.66</v>
      </c>
      <c r="AU11" s="65">
        <f>IF(AT6="-",NA(),AT6)</f>
        <v>238.06</v>
      </c>
      <c r="BA11" s="64" t="s">
        <v>23</v>
      </c>
      <c r="BB11" s="65">
        <f>IF(BA6="-",NA(),BA6)</f>
        <v>229.95</v>
      </c>
      <c r="BC11" s="65">
        <f>IF(BB6="-",NA(),BB6)</f>
        <v>211.98</v>
      </c>
      <c r="BD11" s="65">
        <f>IF(BC6="-",NA(),BC6)</f>
        <v>259.45999999999998</v>
      </c>
      <c r="BE11" s="65">
        <f>IF(BD6="-",NA(),BD6)</f>
        <v>285.58</v>
      </c>
      <c r="BF11" s="65">
        <f>IF(BE6="-",NA(),BE6)</f>
        <v>269.18</v>
      </c>
      <c r="BL11" s="64" t="s">
        <v>23</v>
      </c>
      <c r="BM11" s="65">
        <f>IF(BL6="-",NA(),BL6)</f>
        <v>141.9</v>
      </c>
      <c r="BN11" s="65">
        <f>IF(BM6="-",NA(),BM6)</f>
        <v>138.83000000000001</v>
      </c>
      <c r="BO11" s="65">
        <f>IF(BN6="-",NA(),BN6)</f>
        <v>135.55000000000001</v>
      </c>
      <c r="BP11" s="65">
        <f>IF(BO6="-",NA(),BO6)</f>
        <v>137.19999999999999</v>
      </c>
      <c r="BQ11" s="65">
        <f>IF(BP6="-",NA(),BP6)</f>
        <v>132.37</v>
      </c>
      <c r="BW11" s="64" t="s">
        <v>23</v>
      </c>
      <c r="BX11" s="65">
        <f>IF(BW6="-",NA(),BW6)</f>
        <v>27.26</v>
      </c>
      <c r="BY11" s="65">
        <f>IF(BX6="-",NA(),BX6)</f>
        <v>27.87</v>
      </c>
      <c r="BZ11" s="65">
        <f>IF(BY6="-",NA(),BY6)</f>
        <v>28.45</v>
      </c>
      <c r="CA11" s="65">
        <f>IF(BZ6="-",NA(),BZ6)</f>
        <v>28.13</v>
      </c>
      <c r="CB11" s="65">
        <f>IF(CA6="-",NA(),CA6)</f>
        <v>29.15</v>
      </c>
      <c r="CH11" s="64" t="s">
        <v>23</v>
      </c>
      <c r="CI11" s="65">
        <f>IF(CH6="-",NA(),CH6)</f>
        <v>30.43</v>
      </c>
      <c r="CJ11" s="65">
        <f>IF(CI6="-",NA(),CI6)</f>
        <v>30.81</v>
      </c>
      <c r="CK11" s="65">
        <f>IF(CJ6="-",NA(),CJ6)</f>
        <v>32.42</v>
      </c>
      <c r="CL11" s="65">
        <f>IF(CK6="-",NA(),CK6)</f>
        <v>31.34</v>
      </c>
      <c r="CM11" s="65">
        <f>IF(CL6="-",NA(),CL6)</f>
        <v>30.56</v>
      </c>
      <c r="CS11" s="64" t="s">
        <v>23</v>
      </c>
      <c r="CT11" s="65">
        <f>IF(CS6="-",NA(),CS6)</f>
        <v>61.04</v>
      </c>
      <c r="CU11" s="65">
        <f>IF(CT6="-",NA(),CT6)</f>
        <v>60.95</v>
      </c>
      <c r="CV11" s="65">
        <f>IF(CU6="-",NA(),CU6)</f>
        <v>61.04</v>
      </c>
      <c r="CW11" s="65">
        <f>IF(CV6="-",NA(),CV6)</f>
        <v>61.18</v>
      </c>
      <c r="CX11" s="65">
        <f>IF(CW6="-",NA(),CW6)</f>
        <v>61.18</v>
      </c>
      <c r="DD11" s="64" t="s">
        <v>23</v>
      </c>
      <c r="DE11" s="65">
        <f>IF(DD6="-",NA(),DD6)</f>
        <v>48.16</v>
      </c>
      <c r="DF11" s="65">
        <f>IF(DE6="-",NA(),DE6)</f>
        <v>49.2</v>
      </c>
      <c r="DG11" s="65">
        <f>IF(DF6="-",NA(),DF6)</f>
        <v>50.85</v>
      </c>
      <c r="DH11" s="65">
        <f>IF(DG6="-",NA(),DG6)</f>
        <v>49.85</v>
      </c>
      <c r="DI11" s="65">
        <f>IF(DH6="-",NA(),DH6)</f>
        <v>46.29</v>
      </c>
      <c r="DO11" s="64" t="s">
        <v>23</v>
      </c>
      <c r="DP11" s="65">
        <f>IF(DO6="-",NA(),DO6)</f>
        <v>29.68</v>
      </c>
      <c r="DQ11" s="65">
        <f>IF(DP6="-",NA(),DP6)</f>
        <v>29.16</v>
      </c>
      <c r="DR11" s="65">
        <f>IF(DQ6="-",NA(),DQ6)</f>
        <v>28.96</v>
      </c>
      <c r="DS11" s="65">
        <f>IF(DR6="-",NA(),DR6)</f>
        <v>29.64</v>
      </c>
      <c r="DT11" s="65">
        <f>IF(DS6="-",NA(),DS6)</f>
        <v>27.41</v>
      </c>
      <c r="DZ11" s="64" t="s">
        <v>23</v>
      </c>
      <c r="EA11" s="65">
        <f>IF(DZ6="-",NA(),DZ6)</f>
        <v>0.08</v>
      </c>
      <c r="EB11" s="65">
        <f>IF(EA6="-",NA(),EA6)</f>
        <v>0.06</v>
      </c>
      <c r="EC11" s="65">
        <f>IF(EB6="-",NA(),EB6)</f>
        <v>0.28999999999999998</v>
      </c>
      <c r="ED11" s="65">
        <f>IF(EC6="-",NA(),EC6)</f>
        <v>1.1299999999999999</v>
      </c>
      <c r="EE11" s="65">
        <f>IF(ED6="-",NA(),ED6)</f>
        <v>0.06</v>
      </c>
    </row>
    <row r="12" spans="1:140" x14ac:dyDescent="0.15">
      <c r="T12" s="64" t="s">
        <v>24</v>
      </c>
      <c r="U12" s="65">
        <f>IF(Y6="-",NA(),Y6)</f>
        <v>116.37</v>
      </c>
      <c r="V12" s="65">
        <f>IF(Z6="-",NA(),Z6)</f>
        <v>117.28</v>
      </c>
      <c r="W12" s="65">
        <f>IF(AA6="-",NA(),AA6)</f>
        <v>116.96</v>
      </c>
      <c r="X12" s="65">
        <f>IF(AB6="-",NA(),AB6)</f>
        <v>117.47</v>
      </c>
      <c r="Y12" s="65">
        <f>IF(AC6="-",NA(),AC6)</f>
        <v>115.38</v>
      </c>
      <c r="AE12" s="64" t="s">
        <v>24</v>
      </c>
      <c r="AF12" s="65">
        <f>IF(AJ6="-",NA(),AJ6)</f>
        <v>52.25</v>
      </c>
      <c r="AG12" s="65">
        <f t="shared" ref="AG12:AJ12" si="10">IF(AK6="-",NA(),AK6)</f>
        <v>53.3</v>
      </c>
      <c r="AH12" s="65">
        <f t="shared" si="10"/>
        <v>50.25</v>
      </c>
      <c r="AI12" s="65">
        <f t="shared" si="10"/>
        <v>51.91</v>
      </c>
      <c r="AJ12" s="65">
        <f t="shared" si="10"/>
        <v>53.86</v>
      </c>
      <c r="AP12" s="64" t="s">
        <v>24</v>
      </c>
      <c r="AQ12" s="65">
        <f>IF(AU6="-",NA(),AU6)</f>
        <v>551.42999999999995</v>
      </c>
      <c r="AR12" s="65">
        <f t="shared" ref="AR12:AU12" si="11">IF(AV6="-",NA(),AV6)</f>
        <v>687.99</v>
      </c>
      <c r="AS12" s="65">
        <f t="shared" si="11"/>
        <v>655.75</v>
      </c>
      <c r="AT12" s="65">
        <f t="shared" si="11"/>
        <v>578.19000000000005</v>
      </c>
      <c r="AU12" s="65">
        <f t="shared" si="11"/>
        <v>638.35</v>
      </c>
      <c r="BA12" s="64" t="s">
        <v>24</v>
      </c>
      <c r="BB12" s="65">
        <f>IF(BF6="-",NA(),BF6)</f>
        <v>216.41</v>
      </c>
      <c r="BC12" s="65">
        <f t="shared" ref="BC12:BF12" si="12">IF(BG6="-",NA(),BG6)</f>
        <v>208.47</v>
      </c>
      <c r="BD12" s="65">
        <f t="shared" si="12"/>
        <v>193.85</v>
      </c>
      <c r="BE12" s="65">
        <f t="shared" si="12"/>
        <v>204.31</v>
      </c>
      <c r="BF12" s="65">
        <f t="shared" si="12"/>
        <v>214.2</v>
      </c>
      <c r="BL12" s="64" t="s">
        <v>24</v>
      </c>
      <c r="BM12" s="65">
        <f>IF(BQ6="-",NA(),BQ6)</f>
        <v>105.24</v>
      </c>
      <c r="BN12" s="65">
        <f t="shared" ref="BN12:BQ12" si="13">IF(BR6="-",NA(),BR6)</f>
        <v>105.71</v>
      </c>
      <c r="BO12" s="65">
        <f t="shared" si="13"/>
        <v>105.06</v>
      </c>
      <c r="BP12" s="65">
        <f t="shared" si="13"/>
        <v>106.98</v>
      </c>
      <c r="BQ12" s="65">
        <f t="shared" si="13"/>
        <v>103.06</v>
      </c>
      <c r="BW12" s="64" t="s">
        <v>24</v>
      </c>
      <c r="BX12" s="65">
        <f>IF(CB6="-",NA(),CB6)</f>
        <v>26.03</v>
      </c>
      <c r="BY12" s="65">
        <f t="shared" ref="BY12:CB12" si="14">IF(CC6="-",NA(),CC6)</f>
        <v>25.98</v>
      </c>
      <c r="BZ12" s="65">
        <f t="shared" si="14"/>
        <v>26.84</v>
      </c>
      <c r="CA12" s="65">
        <f t="shared" si="14"/>
        <v>26.08</v>
      </c>
      <c r="CB12" s="65">
        <f t="shared" si="14"/>
        <v>26.92</v>
      </c>
      <c r="CH12" s="64" t="s">
        <v>24</v>
      </c>
      <c r="CI12" s="65">
        <f>IF(CM6="-",NA(),CM6)</f>
        <v>40.69</v>
      </c>
      <c r="CJ12" s="65">
        <f t="shared" ref="CJ12:CM12" si="15">IF(CN6="-",NA(),CN6)</f>
        <v>40.67</v>
      </c>
      <c r="CK12" s="65">
        <f t="shared" si="15"/>
        <v>40.89</v>
      </c>
      <c r="CL12" s="65">
        <f t="shared" si="15"/>
        <v>41.59</v>
      </c>
      <c r="CM12" s="65">
        <f t="shared" si="15"/>
        <v>40.29</v>
      </c>
      <c r="CS12" s="64" t="s">
        <v>24</v>
      </c>
      <c r="CT12" s="65">
        <f>IF(CX6="-",NA(),CX6)</f>
        <v>62.7</v>
      </c>
      <c r="CU12" s="65">
        <f t="shared" ref="CU12:CX12" si="16">IF(CY6="-",NA(),CY6)</f>
        <v>62.59</v>
      </c>
      <c r="CV12" s="65">
        <f t="shared" si="16"/>
        <v>61.76</v>
      </c>
      <c r="CW12" s="65">
        <f t="shared" si="16"/>
        <v>62.75</v>
      </c>
      <c r="CX12" s="65">
        <f t="shared" si="16"/>
        <v>61.99</v>
      </c>
      <c r="DD12" s="64" t="s">
        <v>24</v>
      </c>
      <c r="DE12" s="65">
        <f>IF(DI6="-",NA(),DI6)</f>
        <v>55.39</v>
      </c>
      <c r="DF12" s="65">
        <f t="shared" ref="DF12:DI12" si="17">IF(DJ6="-",NA(),DJ6)</f>
        <v>55.25</v>
      </c>
      <c r="DG12" s="65">
        <f t="shared" si="17"/>
        <v>57.11</v>
      </c>
      <c r="DH12" s="65">
        <f t="shared" si="17"/>
        <v>57.57</v>
      </c>
      <c r="DI12" s="65">
        <f t="shared" si="17"/>
        <v>57.63</v>
      </c>
      <c r="DO12" s="64" t="s">
        <v>24</v>
      </c>
      <c r="DP12" s="65">
        <f>IF(DT6="-",NA(),DT6)</f>
        <v>43.33</v>
      </c>
      <c r="DQ12" s="65">
        <f t="shared" ref="DQ12:DT12" si="18">IF(DU6="-",NA(),DU6)</f>
        <v>44.05</v>
      </c>
      <c r="DR12" s="65">
        <f t="shared" si="18"/>
        <v>51.87</v>
      </c>
      <c r="DS12" s="65">
        <f t="shared" si="18"/>
        <v>52.33</v>
      </c>
      <c r="DT12" s="65">
        <f t="shared" si="18"/>
        <v>52.35</v>
      </c>
      <c r="DZ12" s="64" t="s">
        <v>24</v>
      </c>
      <c r="EA12" s="65">
        <f>IF(EE6="-",NA(),EE6)</f>
        <v>0.52</v>
      </c>
      <c r="EB12" s="65">
        <f t="shared" ref="EB12:EE12" si="19">IF(EF6="-",NA(),EF6)</f>
        <v>1.3</v>
      </c>
      <c r="EC12" s="65">
        <f t="shared" si="19"/>
        <v>0.28000000000000003</v>
      </c>
      <c r="ED12" s="65">
        <f t="shared" si="19"/>
        <v>0.77</v>
      </c>
      <c r="EE12" s="65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増永　美結</cp:lastModifiedBy>
  <cp:lastPrinted>2022-01-13T23:47:38Z</cp:lastPrinted>
  <dcterms:created xsi:type="dcterms:W3CDTF">2021-12-03T09:00:04Z</dcterms:created>
  <dcterms:modified xsi:type="dcterms:W3CDTF">2022-01-13T23:48:52Z</dcterms:modified>
  <cp:category/>
</cp:coreProperties>
</file>