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Z/vfIkQ87xcYH8G7gLpY7CcRNowuO6eq1DcmrP6MjHB75XQqrjyDr5Fb2X7n7fveSKb2Do5E/9MmeylSlADlSw==" workbookSaltValue="BTR5TsjhCgZw5nR6C1U6d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CS78" i="4"/>
  <c r="BX54" i="4"/>
  <c r="BX32" i="4"/>
  <c r="MN32" i="4"/>
  <c r="MH78" i="4"/>
  <c r="IZ54" i="4"/>
  <c r="MN54" i="4"/>
  <c r="IZ32" i="4"/>
  <c r="C11" i="5"/>
  <c r="D11" i="5"/>
  <c r="E11" i="5"/>
  <c r="B11" i="5"/>
  <c r="FH78" i="4" l="1"/>
  <c r="AN78" i="4"/>
  <c r="AE54" i="4"/>
  <c r="AE32" i="4"/>
  <c r="KU54" i="4"/>
  <c r="KU32" i="4"/>
  <c r="HG32" i="4"/>
  <c r="DS54" i="4"/>
  <c r="DS32" i="4"/>
  <c r="KC78" i="4"/>
  <c r="HG54" i="4"/>
  <c r="LO78" i="4"/>
  <c r="IK54" i="4"/>
  <c r="IK32" i="4"/>
  <c r="GT78" i="4"/>
  <c r="EW54" i="4"/>
  <c r="EW32" i="4"/>
  <c r="BI32" i="4"/>
  <c r="LY32" i="4"/>
  <c r="BZ78" i="4"/>
  <c r="BI54" i="4"/>
  <c r="LY54" i="4"/>
  <c r="JJ78" i="4"/>
  <c r="GR32" i="4"/>
  <c r="EO78" i="4"/>
  <c r="DD54" i="4"/>
  <c r="DD32" i="4"/>
  <c r="U78" i="4"/>
  <c r="P54" i="4"/>
  <c r="P32" i="4"/>
  <c r="KF54" i="4"/>
  <c r="KF32" i="4"/>
  <c r="GR54" i="4"/>
  <c r="BG78" i="4"/>
  <c r="LJ54" i="4"/>
  <c r="LJ32" i="4"/>
  <c r="KV78" i="4"/>
  <c r="HV54" i="4"/>
  <c r="HV32" i="4"/>
  <c r="GA78" i="4"/>
  <c r="EH54" i="4"/>
  <c r="EH32" i="4"/>
  <c r="AT54" i="4"/>
  <c r="AT32" i="4"/>
</calcChain>
</file>

<file path=xl/sharedStrings.xml><?xml version="1.0" encoding="utf-8"?>
<sst xmlns="http://schemas.openxmlformats.org/spreadsheetml/2006/main" count="324" uniqueCount="191">
  <si>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</si>
  <si>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</si>
  <si>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</si>
  <si>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</si>
  <si>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</si>
  <si>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</si>
  <si>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</si>
  <si>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</si>
  <si>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</si>
  <si>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</si>
  <si>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</si>
  <si>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</si>
  <si>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</si>
  <si>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</si>
  <si>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</si>
  <si>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</si>
  <si>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</si>
  <si>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</si>
  <si>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</si>
  <si>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</si>
  <si>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</si>
  <si>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</si>
  <si>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</si>
  <si>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</si>
  <si>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</si>
  <si>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</si>
  <si>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</si>
  <si>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</si>
  <si>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</si>
  <si>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</si>
  <si>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</si>
  <si>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</si>
  <si>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</si>
  <si>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</si>
  <si>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</si>
  <si>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</si>
  <si>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</si>
  <si>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</si>
  <si>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</si>
  <si>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</si>
  <si>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</si>
  <si>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</si>
  <si>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</si>
  <si>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</si>
  <si>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</si>
  <si>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</si>
  <si>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</si>
  <si>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</si>
  <si>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</si>
  <si>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</si>
  <si>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</si>
  <si>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</si>
  <si>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</si>
  <si>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</si>
  <si>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</si>
  <si>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</si>
  <si>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</si>
  <si>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</si>
  <si>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</si>
  <si>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</si>
  <si>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</si>
  <si>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</si>
  <si>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</si>
  <si>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</si>
  <si>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</si>
  <si>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</si>
  <si>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</si>
  <si>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</si>
  <si>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</si>
  <si>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</si>
  <si>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</si>
  <si>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</si>
  <si>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</si>
  <si>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</si>
  <si>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</si>
  <si>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</si>
  <si>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</si>
  <si>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</si>
  <si>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</si>
  <si>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</si>
  <si>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</si>
  <si>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</si>
  <si>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</si>
  <si>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</si>
  <si>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</si>
  <si>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</si>
  <si>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</si>
  <si>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</si>
  <si>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</si>
  <si>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</si>
  <si>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</si>
  <si>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</si>
  <si>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</si>
  <si>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</si>
  <si>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</si>
  <si>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</si>
  <si>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</si>
  <si>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</si>
  <si>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</si>
  <si>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</si>
  <si>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</si>
  <si>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</si>
  <si>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</si>
  <si>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</si>
  <si>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</si>
  <si>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</si>
  <si>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</si>
  <si>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</si>
  <si>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</si>
  <si>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</si>
  <si>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</si>
  <si>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</si>
  <si>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</si>
  <si>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</si>
  <si>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</si>
  <si>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</si>
  <si>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</si>
  <si>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</si>
  <si>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</si>
  <si>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</si>
  <si>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</si>
  <si>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</si>
  <si>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</si>
  <si>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</si>
  <si>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</si>
  <si>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</si>
  <si>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</si>
  <si>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</si>
  <si>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</si>
  <si>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</si>
  <si>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</si>
  <si>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</si>
  <si>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</si>
  <si>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</si>
  <si>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</si>
  <si>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</si>
  <si>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</si>
  <si>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</si>
  <si>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</si>
  <si>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</si>
  <si>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</si>
  <si>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</si>
  <si>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</si>
  <si>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</si>
  <si>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</si>
  <si>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</si>
  <si>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</si>
  <si>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</si>
  <si>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</si>
  <si>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</si>
  <si>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</si>
  <si>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</si>
  <si>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</si>
  <si>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</si>
  <si>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</si>
  <si>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</si>
  <si>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</si>
  <si>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</si>
  <si>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</si>
  <si>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当該値(N-2)</t>
    <phoneticPr fontId="5"/>
  </si>
  <si>
    <t>当該値(N-4)</t>
    <phoneticPr fontId="5"/>
  </si>
  <si>
    <t>当該値(N)</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</si>
  <si>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</si>
  <si>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</si>
  <si>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</si>
  <si>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</si>
  <si>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</si>
  <si>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</si>
  <si>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</si>
  <si>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</si>
  <si>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上五島病院</t>
  </si>
  <si>
    <t>条例全部</t>
  </si>
  <si>
    <t>病院事業</t>
  </si>
  <si>
    <t>一般病院</t>
  </si>
  <si>
    <t>100床以上～200床未満</t>
  </si>
  <si>
    <t>学術・研究機関出身</t>
  </si>
  <si>
    <t>直営</t>
  </si>
  <si>
    <t>対象</t>
  </si>
  <si>
    <t>ド 透 未 訓</t>
  </si>
  <si>
    <t>救 臨 感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</si>
  <si>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</si>
  <si>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</si>
  <si>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</si>
  <si>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</si>
  <si>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</si>
  <si>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</si>
  <si>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</si>
  <si>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上五島医療圏で唯一の入院機能を有する中核病院として、急性期、小児・周産期、精神、救急、災害、へき地医療を提供している。
　地域のニーズに合った病床機能への転換を行うとともに、基幹病院と附属診療所のそれぞれの医療機能の特徴を活かし、地域に信頼される安定的でより良い医療を目指している。
　行政、他医療機関、介護施設等との連携を密にして地域医療・包括ケアの充実に努めている。</t>
    <phoneticPr fontId="5"/>
  </si>
  <si>
    <t>　令和2年度は繰入金の増加や新型コロナウイルス感染症の補助金があり、経常収支比率は大きく改善し100％を上回った。しかし、入院・外来ともに患者数が減少し、病床確保対策のため一部の病床を運用できなかったこともあり、医業収益・病床利用率が悪化した。⑤入院患者1人1日当たり収益は、効率的なベッドコントロールによる入院料の単価上昇により増加、⑥外来患者1人1日当たり収益は平均値を下回ってはいるが、検査件数増によりそれぞれ増加している。⑦給与費対医業収益比率は4.9%悪化したが、類似病院平均値は依然として下回っている。⑧材料費対医業収益比率は減少傾向であったが微増となった。</t>
    <rPh sb="1" eb="2">
      <t>レイ</t>
    </rPh>
    <rPh sb="2" eb="3">
      <t>ワ</t>
    </rPh>
    <rPh sb="4" eb="6">
      <t>ネンド</t>
    </rPh>
    <rPh sb="7" eb="10">
      <t>クリイレキン</t>
    </rPh>
    <rPh sb="11" eb="13">
      <t>ゾウカ</t>
    </rPh>
    <rPh sb="14" eb="16">
      <t>シンガタ</t>
    </rPh>
    <rPh sb="23" eb="26">
      <t>カンセンショウ</t>
    </rPh>
    <rPh sb="27" eb="30">
      <t>ホジョキン</t>
    </rPh>
    <rPh sb="34" eb="36">
      <t>ケイジョウ</t>
    </rPh>
    <rPh sb="36" eb="38">
      <t>シュウシ</t>
    </rPh>
    <rPh sb="38" eb="40">
      <t>ヒリツ</t>
    </rPh>
    <rPh sb="41" eb="42">
      <t>オオ</t>
    </rPh>
    <rPh sb="44" eb="46">
      <t>カイゼン</t>
    </rPh>
    <rPh sb="52" eb="54">
      <t>ウワマワ</t>
    </rPh>
    <rPh sb="61" eb="63">
      <t>ニュウイン</t>
    </rPh>
    <rPh sb="64" eb="66">
      <t>ガイライ</t>
    </rPh>
    <rPh sb="69" eb="72">
      <t>カンジャスウ</t>
    </rPh>
    <rPh sb="73" eb="75">
      <t>ゲンショウ</t>
    </rPh>
    <rPh sb="77" eb="79">
      <t>ビョウショウ</t>
    </rPh>
    <rPh sb="79" eb="81">
      <t>カクホ</t>
    </rPh>
    <rPh sb="81" eb="83">
      <t>タイサク</t>
    </rPh>
    <rPh sb="86" eb="88">
      <t>イチブ</t>
    </rPh>
    <rPh sb="89" eb="91">
      <t>ビョウショウ</t>
    </rPh>
    <rPh sb="92" eb="94">
      <t>ウンヨウ</t>
    </rPh>
    <rPh sb="106" eb="108">
      <t>イギョウ</t>
    </rPh>
    <rPh sb="108" eb="110">
      <t>シュウエキ</t>
    </rPh>
    <rPh sb="111" eb="113">
      <t>ビョウショウ</t>
    </rPh>
    <rPh sb="113" eb="116">
      <t>リヨウリツ</t>
    </rPh>
    <rPh sb="117" eb="119">
      <t>アッカ</t>
    </rPh>
    <rPh sb="123" eb="125">
      <t>ニュウイン</t>
    </rPh>
    <rPh sb="125" eb="127">
      <t>カンジャ</t>
    </rPh>
    <rPh sb="127" eb="129">
      <t>ヒトリ</t>
    </rPh>
    <rPh sb="130" eb="131">
      <t>ニチ</t>
    </rPh>
    <rPh sb="131" eb="132">
      <t>ア</t>
    </rPh>
    <rPh sb="134" eb="136">
      <t>シュウエキ</t>
    </rPh>
    <rPh sb="138" eb="141">
      <t>コウリツテキ</t>
    </rPh>
    <rPh sb="154" eb="157">
      <t>ニュウインリョウ</t>
    </rPh>
    <rPh sb="158" eb="160">
      <t>タンカ</t>
    </rPh>
    <rPh sb="160" eb="162">
      <t>ジョウショウ</t>
    </rPh>
    <rPh sb="165" eb="167">
      <t>ゾウカ</t>
    </rPh>
    <rPh sb="169" eb="171">
      <t>ガイライ</t>
    </rPh>
    <rPh sb="171" eb="173">
      <t>カンジャ</t>
    </rPh>
    <rPh sb="174" eb="175">
      <t>リ</t>
    </rPh>
    <rPh sb="176" eb="177">
      <t>ニチ</t>
    </rPh>
    <rPh sb="177" eb="178">
      <t>ア</t>
    </rPh>
    <rPh sb="180" eb="182">
      <t>シュウエキ</t>
    </rPh>
    <rPh sb="183" eb="186">
      <t>ヘイキンチ</t>
    </rPh>
    <rPh sb="187" eb="189">
      <t>シタマワ</t>
    </rPh>
    <rPh sb="196" eb="198">
      <t>ケンサ</t>
    </rPh>
    <rPh sb="198" eb="200">
      <t>ケンスウ</t>
    </rPh>
    <rPh sb="200" eb="201">
      <t>ゾウ</t>
    </rPh>
    <rPh sb="208" eb="210">
      <t>ゾウカ</t>
    </rPh>
    <rPh sb="216" eb="219">
      <t>キュウヨヒ</t>
    </rPh>
    <rPh sb="219" eb="220">
      <t>タイ</t>
    </rPh>
    <rPh sb="220" eb="222">
      <t>イギョウ</t>
    </rPh>
    <rPh sb="222" eb="224">
      <t>シュウエキ</t>
    </rPh>
    <rPh sb="224" eb="226">
      <t>ヒリツ</t>
    </rPh>
    <rPh sb="231" eb="233">
      <t>アッカ</t>
    </rPh>
    <rPh sb="237" eb="239">
      <t>ルイジ</t>
    </rPh>
    <rPh sb="239" eb="241">
      <t>ビョウイン</t>
    </rPh>
    <rPh sb="241" eb="244">
      <t>ヘイキンチ</t>
    </rPh>
    <rPh sb="245" eb="247">
      <t>イゼン</t>
    </rPh>
    <rPh sb="250" eb="252">
      <t>シタマワ</t>
    </rPh>
    <rPh sb="258" eb="261">
      <t>ザイリョウヒ</t>
    </rPh>
    <rPh sb="261" eb="262">
      <t>タイ</t>
    </rPh>
    <rPh sb="262" eb="264">
      <t>イギョウ</t>
    </rPh>
    <rPh sb="264" eb="266">
      <t>シュウエキ</t>
    </rPh>
    <rPh sb="266" eb="268">
      <t>ヒリツ</t>
    </rPh>
    <rPh sb="269" eb="271">
      <t>ゲンショウ</t>
    </rPh>
    <rPh sb="271" eb="273">
      <t>ケイコウ</t>
    </rPh>
    <rPh sb="278" eb="280">
      <t>ビゾウ</t>
    </rPh>
    <phoneticPr fontId="5"/>
  </si>
  <si>
    <t>　当院は昭和61年に建築されており、①有形固定資産減価償却率は増加傾向で老朽化が進んでいることが判断できる。②器械備品減価償却率、③1床当たり有形固定資産については平均値よりも高水準にある。経年劣化が著しい器械の更新や、この地域の二次医療までを担っていくための設備整備が必要であり、また業務効率化を図るための新規の器械導入を行なってきたためである。　　　　　　　　　　　　　　　　　　　　今後も過大投資とならないよう、経営状況を考慮しながら計画的に設備投資を行なっていく。また、新病院建設に向けて病院機能・規模等の方向性を十分に検討していく必要がある。</t>
    <rPh sb="1" eb="3">
      <t>トウイン</t>
    </rPh>
    <rPh sb="4" eb="6">
      <t>ショウワ</t>
    </rPh>
    <rPh sb="8" eb="9">
      <t>ネン</t>
    </rPh>
    <rPh sb="10" eb="12">
      <t>ケンチク</t>
    </rPh>
    <rPh sb="19" eb="21">
      <t>ユウケイ</t>
    </rPh>
    <rPh sb="21" eb="25">
      <t>コテイシサン</t>
    </rPh>
    <rPh sb="25" eb="27">
      <t>ゲンカ</t>
    </rPh>
    <rPh sb="27" eb="30">
      <t>ショウキャクリツ</t>
    </rPh>
    <rPh sb="31" eb="33">
      <t>ゾウカ</t>
    </rPh>
    <rPh sb="33" eb="35">
      <t>ケイコウ</t>
    </rPh>
    <rPh sb="36" eb="39">
      <t>ロウキュウカ</t>
    </rPh>
    <rPh sb="40" eb="41">
      <t>スス</t>
    </rPh>
    <rPh sb="48" eb="50">
      <t>ハンダン</t>
    </rPh>
    <rPh sb="55" eb="57">
      <t>キカイ</t>
    </rPh>
    <rPh sb="57" eb="59">
      <t>ビヒン</t>
    </rPh>
    <rPh sb="59" eb="61">
      <t>ゲンカ</t>
    </rPh>
    <rPh sb="61" eb="64">
      <t>ショウキャクリツ</t>
    </rPh>
    <rPh sb="67" eb="68">
      <t>ショウ</t>
    </rPh>
    <rPh sb="68" eb="69">
      <t>ア</t>
    </rPh>
    <rPh sb="71" eb="73">
      <t>ユウケイ</t>
    </rPh>
    <rPh sb="73" eb="77">
      <t>コテイシサン</t>
    </rPh>
    <rPh sb="82" eb="85">
      <t>ヘイキンチ</t>
    </rPh>
    <rPh sb="88" eb="91">
      <t>コウスイジュン</t>
    </rPh>
    <phoneticPr fontId="5"/>
  </si>
  <si>
    <t>　令和2年度は経常収支が黒字となったが、今後も医師を始め医療スタッフ確保のための費用や修繕・減価償却費が引き続き負担となることが予想される。費用面においては可能な限り材料費・経費の削減に努めるほか、業務改善による時間外勤務の削減等、組織全体で取り組んでいく必要がある。　　　　　　　　　
　人口減少・高齢化の影響もあり患者数は減少傾向にあるが、柔軟な受入れによる新規患者の確保や手術件数の増加を目指し、医業収益の改善に努める。また、地域住民の需要に応えながら医療の充実を図りつつ、経営の健全化を目指していく。</t>
    <rPh sb="1" eb="2">
      <t>レイ</t>
    </rPh>
    <rPh sb="2" eb="3">
      <t>ワ</t>
    </rPh>
    <rPh sb="4" eb="6">
      <t>ネンド</t>
    </rPh>
    <rPh sb="7" eb="9">
      <t>ケイジョウ</t>
    </rPh>
    <rPh sb="9" eb="11">
      <t>シュウシ</t>
    </rPh>
    <rPh sb="12" eb="14">
      <t>クロジ</t>
    </rPh>
    <rPh sb="64" eb="66">
      <t>ヨソウ</t>
    </rPh>
    <rPh sb="70" eb="73">
      <t>ヒヨウメン</t>
    </rPh>
    <rPh sb="83" eb="85">
      <t>ザイリョウ</t>
    </rPh>
    <rPh sb="85" eb="86">
      <t>ヒ</t>
    </rPh>
    <rPh sb="106" eb="109">
      <t>ジカンガイ</t>
    </rPh>
    <rPh sb="109" eb="111">
      <t>キンム</t>
    </rPh>
    <rPh sb="112" eb="114">
      <t>サクゲン</t>
    </rPh>
    <rPh sb="128" eb="130">
      <t>ヒツヨウ</t>
    </rPh>
    <rPh sb="172" eb="174">
      <t>ジュウナン</t>
    </rPh>
    <rPh sb="175" eb="177">
      <t>ウケイ</t>
    </rPh>
    <rPh sb="181" eb="183">
      <t>シンキ</t>
    </rPh>
    <rPh sb="183" eb="185">
      <t>カンジャ</t>
    </rPh>
    <rPh sb="186" eb="188">
      <t>カクホ</t>
    </rPh>
    <rPh sb="189" eb="191">
      <t>シュジュツ</t>
    </rPh>
    <rPh sb="191" eb="193">
      <t>ケンスウ</t>
    </rPh>
    <rPh sb="194" eb="196">
      <t>ゾウカ</t>
    </rPh>
    <rPh sb="197" eb="199">
      <t>メザ</t>
    </rPh>
    <rPh sb="201" eb="203">
      <t>イギョウ</t>
    </rPh>
    <rPh sb="203" eb="205">
      <t>シュウエキ</t>
    </rPh>
    <rPh sb="206" eb="208">
      <t>カイゼン</t>
    </rPh>
    <rPh sb="209" eb="21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</si>
</sst>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85.1</c:v>
                </c:pt>
                <c:pt idx="1">
                  <c:v>81.8</c:v>
                </c:pt>
                <c:pt idx="2">
                  <c:v>75.5</c:v>
                </c:pt>
                <c:pt idx="3">
                  <c:v>79.599999999999994</c:v>
                </c:pt>
                <c:pt idx="4">
                  <c:v>76</c:v>
                </c:pt>
              </c:numCache>
            </c:numRef>
          </c:val>
          <c:extLst xmlns:c16r2="http://schemas.microsoft.com/office/drawing/2015/06/chart">
            <c:ext xmlns:c16="http://schemas.microsoft.com/office/drawing/2014/chart" uri="{C3380CC4-5D6E-409C-BE32-E72D297353CC}">
              <c16:uniqueId val="{00000000-351A-4C54-9DD9-5E9787F15D16}"/>
            </c:ext>
          </c:extLst>
        </c:ser>
        <c:dLbls>
          <c:showLegendKey val="0"/>
          <c:showVal val="0"/>
          <c:showCatName val="0"/>
          <c:showSerName val="0"/>
          <c:showPercent val="0"/>
          <c:showBubbleSize val="0"/>
        </c:dLbls>
        <c:gapWidth val="150"/>
        <c:axId val="49136000"/>
        <c:axId val="491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351A-4C54-9DD9-5E9787F15D16}"/>
            </c:ext>
          </c:extLst>
        </c:ser>
        <c:dLbls>
          <c:showLegendKey val="0"/>
          <c:showVal val="0"/>
          <c:showCatName val="0"/>
          <c:showSerName val="0"/>
          <c:showPercent val="0"/>
          <c:showBubbleSize val="0"/>
        </c:dLbls>
        <c:marker val="1"/>
        <c:smooth val="0"/>
        <c:axId val="49136000"/>
        <c:axId val="49137920"/>
      </c:lineChart>
      <c:catAx>
        <c:axId val="49136000"/>
        <c:scaling>
          <c:orientation val="minMax"/>
        </c:scaling>
        <c:delete val="1"/>
        <c:axPos val="b"/>
        <c:numFmt formatCode="General" sourceLinked="1"/>
        <c:majorTickMark val="none"/>
        <c:minorTickMark val="none"/>
        <c:tickLblPos val="none"/>
        <c:crossAx val="49137920"/>
        <c:crosses val="autoZero"/>
        <c:auto val="1"/>
        <c:lblAlgn val="ctr"/>
        <c:lblOffset val="100"/>
        <c:noMultiLvlLbl val="1"/>
      </c:catAx>
      <c:valAx>
        <c:axId val="4913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3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58-4C31-940D-FCBDAFAEE8D4}"/>
            </c:ext>
          </c:extLst>
        </c:ser>
        <c:dLbls>
          <c:showLegendKey val="0"/>
          <c:showVal val="0"/>
          <c:showCatName val="0"/>
          <c:showSerName val="0"/>
          <c:showPercent val="0"/>
          <c:showBubbleSize val="0"/>
        </c:dLbls>
        <c:gapWidth val="150"/>
        <c:axId val="50254208"/>
        <c:axId val="5025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2058-4C31-940D-FCBDAFAEE8D4}"/>
            </c:ext>
          </c:extLst>
        </c:ser>
        <c:dLbls>
          <c:showLegendKey val="0"/>
          <c:showVal val="0"/>
          <c:showCatName val="0"/>
          <c:showSerName val="0"/>
          <c:showPercent val="0"/>
          <c:showBubbleSize val="0"/>
        </c:dLbls>
        <c:marker val="1"/>
        <c:smooth val="0"/>
        <c:axId val="50254208"/>
        <c:axId val="50256128"/>
      </c:lineChart>
      <c:catAx>
        <c:axId val="50254208"/>
        <c:scaling>
          <c:orientation val="minMax"/>
        </c:scaling>
        <c:delete val="1"/>
        <c:axPos val="b"/>
        <c:numFmt formatCode="General" sourceLinked="1"/>
        <c:majorTickMark val="none"/>
        <c:minorTickMark val="none"/>
        <c:tickLblPos val="none"/>
        <c:crossAx val="50256128"/>
        <c:crosses val="autoZero"/>
        <c:auto val="1"/>
        <c:lblAlgn val="ctr"/>
        <c:lblOffset val="100"/>
        <c:noMultiLvlLbl val="1"/>
      </c:catAx>
      <c:valAx>
        <c:axId val="5025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5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89.3</c:v>
                </c:pt>
                <c:pt idx="1">
                  <c:v>88.9</c:v>
                </c:pt>
                <c:pt idx="2">
                  <c:v>86.9</c:v>
                </c:pt>
                <c:pt idx="3">
                  <c:v>90.6</c:v>
                </c:pt>
                <c:pt idx="4">
                  <c:v>87.9</c:v>
                </c:pt>
              </c:numCache>
            </c:numRef>
          </c:val>
          <c:extLst xmlns:c16r2="http://schemas.microsoft.com/office/drawing/2015/06/chart">
            <c:ext xmlns:c16="http://schemas.microsoft.com/office/drawing/2014/chart" uri="{C3380CC4-5D6E-409C-BE32-E72D297353CC}">
              <c16:uniqueId val="{00000000-CE01-4ABB-BFBB-5FBC5294F13F}"/>
            </c:ext>
          </c:extLst>
        </c:ser>
        <c:dLbls>
          <c:showLegendKey val="0"/>
          <c:showVal val="0"/>
          <c:showCatName val="0"/>
          <c:showSerName val="0"/>
          <c:showPercent val="0"/>
          <c:showBubbleSize val="0"/>
        </c:dLbls>
        <c:gapWidth val="150"/>
        <c:axId val="50368512"/>
        <c:axId val="5037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CE01-4ABB-BFBB-5FBC5294F13F}"/>
            </c:ext>
          </c:extLst>
        </c:ser>
        <c:dLbls>
          <c:showLegendKey val="0"/>
          <c:showVal val="0"/>
          <c:showCatName val="0"/>
          <c:showSerName val="0"/>
          <c:showPercent val="0"/>
          <c:showBubbleSize val="0"/>
        </c:dLbls>
        <c:marker val="1"/>
        <c:smooth val="0"/>
        <c:axId val="50368512"/>
        <c:axId val="50370432"/>
      </c:lineChart>
      <c:catAx>
        <c:axId val="50368512"/>
        <c:scaling>
          <c:orientation val="minMax"/>
        </c:scaling>
        <c:delete val="1"/>
        <c:axPos val="b"/>
        <c:numFmt formatCode="General" sourceLinked="1"/>
        <c:majorTickMark val="none"/>
        <c:minorTickMark val="none"/>
        <c:tickLblPos val="none"/>
        <c:crossAx val="50370432"/>
        <c:crosses val="autoZero"/>
        <c:auto val="1"/>
        <c:lblAlgn val="ctr"/>
        <c:lblOffset val="100"/>
        <c:noMultiLvlLbl val="1"/>
      </c:catAx>
      <c:valAx>
        <c:axId val="5037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6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97.3</c:v>
                </c:pt>
                <c:pt idx="1">
                  <c:v>97.6</c:v>
                </c:pt>
                <c:pt idx="2">
                  <c:v>94.3</c:v>
                </c:pt>
                <c:pt idx="3">
                  <c:v>96.9</c:v>
                </c:pt>
                <c:pt idx="4">
                  <c:v>103.9</c:v>
                </c:pt>
              </c:numCache>
            </c:numRef>
          </c:val>
          <c:extLst xmlns:c16r2="http://schemas.microsoft.com/office/drawing/2015/06/chart">
            <c:ext xmlns:c16="http://schemas.microsoft.com/office/drawing/2014/chart" uri="{C3380CC4-5D6E-409C-BE32-E72D297353CC}">
              <c16:uniqueId val="{00000000-141C-498F-A233-BE6FFAC8D4B5}"/>
            </c:ext>
          </c:extLst>
        </c:ser>
        <c:dLbls>
          <c:showLegendKey val="0"/>
          <c:showVal val="0"/>
          <c:showCatName val="0"/>
          <c:showSerName val="0"/>
          <c:showPercent val="0"/>
          <c:showBubbleSize val="0"/>
        </c:dLbls>
        <c:gapWidth val="150"/>
        <c:axId val="82973824"/>
        <c:axId val="8297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141C-498F-A233-BE6FFAC8D4B5}"/>
            </c:ext>
          </c:extLst>
        </c:ser>
        <c:dLbls>
          <c:showLegendKey val="0"/>
          <c:showVal val="0"/>
          <c:showCatName val="0"/>
          <c:showSerName val="0"/>
          <c:showPercent val="0"/>
          <c:showBubbleSize val="0"/>
        </c:dLbls>
        <c:marker val="1"/>
        <c:smooth val="0"/>
        <c:axId val="82973824"/>
        <c:axId val="82975744"/>
      </c:lineChart>
      <c:catAx>
        <c:axId val="82973824"/>
        <c:scaling>
          <c:orientation val="minMax"/>
        </c:scaling>
        <c:delete val="1"/>
        <c:axPos val="b"/>
        <c:numFmt formatCode="General" sourceLinked="1"/>
        <c:majorTickMark val="none"/>
        <c:minorTickMark val="none"/>
        <c:tickLblPos val="none"/>
        <c:crossAx val="82975744"/>
        <c:crosses val="autoZero"/>
        <c:auto val="1"/>
        <c:lblAlgn val="ctr"/>
        <c:lblOffset val="100"/>
        <c:noMultiLvlLbl val="1"/>
      </c:catAx>
      <c:valAx>
        <c:axId val="8297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8297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46.9</c:v>
                </c:pt>
                <c:pt idx="1">
                  <c:v>49.5</c:v>
                </c:pt>
                <c:pt idx="2">
                  <c:v>52.2</c:v>
                </c:pt>
                <c:pt idx="3">
                  <c:v>55.5</c:v>
                </c:pt>
                <c:pt idx="4">
                  <c:v>57.3</c:v>
                </c:pt>
              </c:numCache>
            </c:numRef>
          </c:val>
          <c:extLst xmlns:c16r2="http://schemas.microsoft.com/office/drawing/2015/06/chart">
            <c:ext xmlns:c16="http://schemas.microsoft.com/office/drawing/2014/chart" uri="{C3380CC4-5D6E-409C-BE32-E72D297353CC}">
              <c16:uniqueId val="{00000000-7AB9-414A-86E3-EC6D29EE9DD3}"/>
            </c:ext>
          </c:extLst>
        </c:ser>
        <c:dLbls>
          <c:showLegendKey val="0"/>
          <c:showVal val="0"/>
          <c:showCatName val="0"/>
          <c:showSerName val="0"/>
          <c:showPercent val="0"/>
          <c:showBubbleSize val="0"/>
        </c:dLbls>
        <c:gapWidth val="150"/>
        <c:axId val="83026688"/>
        <c:axId val="8302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7AB9-414A-86E3-EC6D29EE9DD3}"/>
            </c:ext>
          </c:extLst>
        </c:ser>
        <c:dLbls>
          <c:showLegendKey val="0"/>
          <c:showVal val="0"/>
          <c:showCatName val="0"/>
          <c:showSerName val="0"/>
          <c:showPercent val="0"/>
          <c:showBubbleSize val="0"/>
        </c:dLbls>
        <c:marker val="1"/>
        <c:smooth val="0"/>
        <c:axId val="83026688"/>
        <c:axId val="83028608"/>
      </c:lineChart>
      <c:catAx>
        <c:axId val="83026688"/>
        <c:scaling>
          <c:orientation val="minMax"/>
        </c:scaling>
        <c:delete val="1"/>
        <c:axPos val="b"/>
        <c:numFmt formatCode="General" sourceLinked="1"/>
        <c:majorTickMark val="none"/>
        <c:minorTickMark val="none"/>
        <c:tickLblPos val="none"/>
        <c:crossAx val="83028608"/>
        <c:crosses val="autoZero"/>
        <c:auto val="1"/>
        <c:lblAlgn val="ctr"/>
        <c:lblOffset val="100"/>
        <c:noMultiLvlLbl val="1"/>
      </c:catAx>
      <c:valAx>
        <c:axId val="8302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02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65.599999999999994</c:v>
                </c:pt>
                <c:pt idx="1">
                  <c:v>68.5</c:v>
                </c:pt>
                <c:pt idx="2">
                  <c:v>72</c:v>
                </c:pt>
                <c:pt idx="3">
                  <c:v>76.8</c:v>
                </c:pt>
                <c:pt idx="4">
                  <c:v>77.2</c:v>
                </c:pt>
              </c:numCache>
            </c:numRef>
          </c:val>
          <c:extLst xmlns:c16r2="http://schemas.microsoft.com/office/drawing/2015/06/chart">
            <c:ext xmlns:c16="http://schemas.microsoft.com/office/drawing/2014/chart" uri="{C3380CC4-5D6E-409C-BE32-E72D297353CC}">
              <c16:uniqueId val="{00000000-2E52-46EA-ACF1-57224EEFA132}"/>
            </c:ext>
          </c:extLst>
        </c:ser>
        <c:dLbls>
          <c:showLegendKey val="0"/>
          <c:showVal val="0"/>
          <c:showCatName val="0"/>
          <c:showSerName val="0"/>
          <c:showPercent val="0"/>
          <c:showBubbleSize val="0"/>
        </c:dLbls>
        <c:gapWidth val="150"/>
        <c:axId val="83065856"/>
        <c:axId val="8308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2E52-46EA-ACF1-57224EEFA132}"/>
            </c:ext>
          </c:extLst>
        </c:ser>
        <c:dLbls>
          <c:showLegendKey val="0"/>
          <c:showVal val="0"/>
          <c:showCatName val="0"/>
          <c:showSerName val="0"/>
          <c:showPercent val="0"/>
          <c:showBubbleSize val="0"/>
        </c:dLbls>
        <c:marker val="1"/>
        <c:smooth val="0"/>
        <c:axId val="83065856"/>
        <c:axId val="83080320"/>
      </c:lineChart>
      <c:catAx>
        <c:axId val="83065856"/>
        <c:scaling>
          <c:orientation val="minMax"/>
        </c:scaling>
        <c:delete val="1"/>
        <c:axPos val="b"/>
        <c:numFmt formatCode="General" sourceLinked="1"/>
        <c:majorTickMark val="none"/>
        <c:minorTickMark val="none"/>
        <c:tickLblPos val="none"/>
        <c:crossAx val="83080320"/>
        <c:crosses val="autoZero"/>
        <c:auto val="1"/>
        <c:lblAlgn val="ctr"/>
        <c:lblOffset val="100"/>
        <c:noMultiLvlLbl val="1"/>
      </c:catAx>
      <c:valAx>
        <c:axId val="8308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06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56073887</c:v>
                </c:pt>
                <c:pt idx="1">
                  <c:v>56968129</c:v>
                </c:pt>
                <c:pt idx="2">
                  <c:v>57645215</c:v>
                </c:pt>
                <c:pt idx="3">
                  <c:v>57925355</c:v>
                </c:pt>
                <c:pt idx="4">
                  <c:v>58380747</c:v>
                </c:pt>
              </c:numCache>
            </c:numRef>
          </c:val>
          <c:extLst xmlns:c16r2="http://schemas.microsoft.com/office/drawing/2015/06/chart">
            <c:ext xmlns:c16="http://schemas.microsoft.com/office/drawing/2014/chart" uri="{C3380CC4-5D6E-409C-BE32-E72D297353CC}">
              <c16:uniqueId val="{00000000-AD90-4252-90A6-D6350AA78509}"/>
            </c:ext>
          </c:extLst>
        </c:ser>
        <c:dLbls>
          <c:showLegendKey val="0"/>
          <c:showVal val="0"/>
          <c:showCatName val="0"/>
          <c:showSerName val="0"/>
          <c:showPercent val="0"/>
          <c:showBubbleSize val="0"/>
        </c:dLbls>
        <c:gapWidth val="150"/>
        <c:axId val="83175680"/>
        <c:axId val="8318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AD90-4252-90A6-D6350AA78509}"/>
            </c:ext>
          </c:extLst>
        </c:ser>
        <c:dLbls>
          <c:showLegendKey val="0"/>
          <c:showVal val="0"/>
          <c:showCatName val="0"/>
          <c:showSerName val="0"/>
          <c:showPercent val="0"/>
          <c:showBubbleSize val="0"/>
        </c:dLbls>
        <c:marker val="1"/>
        <c:smooth val="0"/>
        <c:axId val="83175680"/>
        <c:axId val="83186048"/>
      </c:lineChart>
      <c:catAx>
        <c:axId val="83175680"/>
        <c:scaling>
          <c:orientation val="minMax"/>
        </c:scaling>
        <c:delete val="1"/>
        <c:axPos val="b"/>
        <c:numFmt formatCode="General" sourceLinked="1"/>
        <c:majorTickMark val="none"/>
        <c:minorTickMark val="none"/>
        <c:tickLblPos val="none"/>
        <c:crossAx val="83186048"/>
        <c:crosses val="autoZero"/>
        <c:auto val="1"/>
        <c:lblAlgn val="ctr"/>
        <c:lblOffset val="100"/>
        <c:noMultiLvlLbl val="1"/>
      </c:catAx>
      <c:valAx>
        <c:axId val="83186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17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25.3</c:v>
                </c:pt>
                <c:pt idx="1">
                  <c:v>23.1</c:v>
                </c:pt>
                <c:pt idx="2">
                  <c:v>22.9</c:v>
                </c:pt>
                <c:pt idx="3">
                  <c:v>20.8</c:v>
                </c:pt>
                <c:pt idx="4">
                  <c:v>21</c:v>
                </c:pt>
              </c:numCache>
            </c:numRef>
          </c:val>
          <c:extLst xmlns:c16r2="http://schemas.microsoft.com/office/drawing/2015/06/chart">
            <c:ext xmlns:c16="http://schemas.microsoft.com/office/drawing/2014/chart" uri="{C3380CC4-5D6E-409C-BE32-E72D297353CC}">
              <c16:uniqueId val="{00000000-AB1D-4798-B792-F107BB821457}"/>
            </c:ext>
          </c:extLst>
        </c:ser>
        <c:dLbls>
          <c:showLegendKey val="0"/>
          <c:showVal val="0"/>
          <c:showCatName val="0"/>
          <c:showSerName val="0"/>
          <c:showPercent val="0"/>
          <c:showBubbleSize val="0"/>
        </c:dLbls>
        <c:gapWidth val="150"/>
        <c:axId val="83225216"/>
        <c:axId val="8310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AB1D-4798-B792-F107BB821457}"/>
            </c:ext>
          </c:extLst>
        </c:ser>
        <c:dLbls>
          <c:showLegendKey val="0"/>
          <c:showVal val="0"/>
          <c:showCatName val="0"/>
          <c:showSerName val="0"/>
          <c:showPercent val="0"/>
          <c:showBubbleSize val="0"/>
        </c:dLbls>
        <c:marker val="1"/>
        <c:smooth val="0"/>
        <c:axId val="83225216"/>
        <c:axId val="83104128"/>
      </c:lineChart>
      <c:catAx>
        <c:axId val="83225216"/>
        <c:scaling>
          <c:orientation val="minMax"/>
        </c:scaling>
        <c:delete val="1"/>
        <c:axPos val="b"/>
        <c:numFmt formatCode="General" sourceLinked="1"/>
        <c:majorTickMark val="none"/>
        <c:minorTickMark val="none"/>
        <c:tickLblPos val="none"/>
        <c:crossAx val="83104128"/>
        <c:crosses val="autoZero"/>
        <c:auto val="1"/>
        <c:lblAlgn val="ctr"/>
        <c:lblOffset val="100"/>
        <c:noMultiLvlLbl val="1"/>
      </c:catAx>
      <c:valAx>
        <c:axId val="8310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22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57.7</c:v>
                </c:pt>
                <c:pt idx="1">
                  <c:v>58.7</c:v>
                </c:pt>
                <c:pt idx="2">
                  <c:v>61.4</c:v>
                </c:pt>
                <c:pt idx="3">
                  <c:v>60.7</c:v>
                </c:pt>
                <c:pt idx="4">
                  <c:v>65.599999999999994</c:v>
                </c:pt>
              </c:numCache>
            </c:numRef>
          </c:val>
          <c:extLst xmlns:c16r2="http://schemas.microsoft.com/office/drawing/2015/06/chart">
            <c:ext xmlns:c16="http://schemas.microsoft.com/office/drawing/2014/chart" uri="{C3380CC4-5D6E-409C-BE32-E72D297353CC}">
              <c16:uniqueId val="{00000000-7F05-42D8-BD1F-2F5D21042D86}"/>
            </c:ext>
          </c:extLst>
        </c:ser>
        <c:dLbls>
          <c:showLegendKey val="0"/>
          <c:showVal val="0"/>
          <c:showCatName val="0"/>
          <c:showSerName val="0"/>
          <c:showPercent val="0"/>
          <c:showBubbleSize val="0"/>
        </c:dLbls>
        <c:gapWidth val="150"/>
        <c:axId val="83141760"/>
        <c:axId val="8314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7F05-42D8-BD1F-2F5D21042D86}"/>
            </c:ext>
          </c:extLst>
        </c:ser>
        <c:dLbls>
          <c:showLegendKey val="0"/>
          <c:showVal val="0"/>
          <c:showCatName val="0"/>
          <c:showSerName val="0"/>
          <c:showPercent val="0"/>
          <c:showBubbleSize val="0"/>
        </c:dLbls>
        <c:marker val="1"/>
        <c:smooth val="0"/>
        <c:axId val="83141760"/>
        <c:axId val="83143680"/>
      </c:lineChart>
      <c:catAx>
        <c:axId val="83141760"/>
        <c:scaling>
          <c:orientation val="minMax"/>
        </c:scaling>
        <c:delete val="1"/>
        <c:axPos val="b"/>
        <c:numFmt formatCode="General" sourceLinked="1"/>
        <c:majorTickMark val="none"/>
        <c:minorTickMark val="none"/>
        <c:tickLblPos val="none"/>
        <c:crossAx val="83143680"/>
        <c:crosses val="autoZero"/>
        <c:auto val="1"/>
        <c:lblAlgn val="ctr"/>
        <c:lblOffset val="100"/>
        <c:noMultiLvlLbl val="1"/>
      </c:catAx>
      <c:valAx>
        <c:axId val="8314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14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9222</c:v>
                </c:pt>
                <c:pt idx="1">
                  <c:v>8926</c:v>
                </c:pt>
                <c:pt idx="2">
                  <c:v>9163</c:v>
                </c:pt>
                <c:pt idx="3">
                  <c:v>8972</c:v>
                </c:pt>
                <c:pt idx="4">
                  <c:v>9201</c:v>
                </c:pt>
              </c:numCache>
            </c:numRef>
          </c:val>
          <c:extLst xmlns:c16r2="http://schemas.microsoft.com/office/drawing/2015/06/chart">
            <c:ext xmlns:c16="http://schemas.microsoft.com/office/drawing/2014/chart" uri="{C3380CC4-5D6E-409C-BE32-E72D297353CC}">
              <c16:uniqueId val="{00000000-1553-421D-AB24-BFB3777CF270}"/>
            </c:ext>
          </c:extLst>
        </c:ser>
        <c:dLbls>
          <c:showLegendKey val="0"/>
          <c:showVal val="0"/>
          <c:showCatName val="0"/>
          <c:showSerName val="0"/>
          <c:showPercent val="0"/>
          <c:showBubbleSize val="0"/>
        </c:dLbls>
        <c:gapWidth val="150"/>
        <c:axId val="83370752"/>
        <c:axId val="8337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1553-421D-AB24-BFB3777CF270}"/>
            </c:ext>
          </c:extLst>
        </c:ser>
        <c:dLbls>
          <c:showLegendKey val="0"/>
          <c:showVal val="0"/>
          <c:showCatName val="0"/>
          <c:showSerName val="0"/>
          <c:showPercent val="0"/>
          <c:showBubbleSize val="0"/>
        </c:dLbls>
        <c:marker val="1"/>
        <c:smooth val="0"/>
        <c:axId val="83370752"/>
        <c:axId val="83372672"/>
      </c:lineChart>
      <c:catAx>
        <c:axId val="83370752"/>
        <c:scaling>
          <c:orientation val="minMax"/>
        </c:scaling>
        <c:delete val="1"/>
        <c:axPos val="b"/>
        <c:numFmt formatCode="General" sourceLinked="1"/>
        <c:majorTickMark val="none"/>
        <c:minorTickMark val="none"/>
        <c:tickLblPos val="none"/>
        <c:crossAx val="83372672"/>
        <c:crosses val="autoZero"/>
        <c:auto val="1"/>
        <c:lblAlgn val="ctr"/>
        <c:lblOffset val="100"/>
        <c:noMultiLvlLbl val="1"/>
      </c:catAx>
      <c:valAx>
        <c:axId val="83372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37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32598</c:v>
                </c:pt>
                <c:pt idx="1">
                  <c:v>34402</c:v>
                </c:pt>
                <c:pt idx="2">
                  <c:v>37273</c:v>
                </c:pt>
                <c:pt idx="3">
                  <c:v>38649</c:v>
                </c:pt>
                <c:pt idx="4">
                  <c:v>39866</c:v>
                </c:pt>
              </c:numCache>
            </c:numRef>
          </c:val>
          <c:extLst xmlns:c16r2="http://schemas.microsoft.com/office/drawing/2015/06/chart">
            <c:ext xmlns:c16="http://schemas.microsoft.com/office/drawing/2014/chart" uri="{C3380CC4-5D6E-409C-BE32-E72D297353CC}">
              <c16:uniqueId val="{00000000-219E-4E93-A96F-6FE5D632FFDA}"/>
            </c:ext>
          </c:extLst>
        </c:ser>
        <c:dLbls>
          <c:showLegendKey val="0"/>
          <c:showVal val="0"/>
          <c:showCatName val="0"/>
          <c:showSerName val="0"/>
          <c:showPercent val="0"/>
          <c:showBubbleSize val="0"/>
        </c:dLbls>
        <c:gapWidth val="150"/>
        <c:axId val="83431808"/>
        <c:axId val="8343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219E-4E93-A96F-6FE5D632FFDA}"/>
            </c:ext>
          </c:extLst>
        </c:ser>
        <c:dLbls>
          <c:showLegendKey val="0"/>
          <c:showVal val="0"/>
          <c:showCatName val="0"/>
          <c:showSerName val="0"/>
          <c:showPercent val="0"/>
          <c:showBubbleSize val="0"/>
        </c:dLbls>
        <c:marker val="1"/>
        <c:smooth val="0"/>
        <c:axId val="83431808"/>
        <c:axId val="83433728"/>
      </c:lineChart>
      <c:catAx>
        <c:axId val="83431808"/>
        <c:scaling>
          <c:orientation val="minMax"/>
        </c:scaling>
        <c:delete val="1"/>
        <c:axPos val="b"/>
        <c:numFmt formatCode="General" sourceLinked="1"/>
        <c:majorTickMark val="none"/>
        <c:minorTickMark val="none"/>
        <c:tickLblPos val="none"/>
        <c:crossAx val="83433728"/>
        <c:crosses val="autoZero"/>
        <c:auto val="1"/>
        <c:lblAlgn val="ctr"/>
        <c:lblOffset val="100"/>
        <c:noMultiLvlLbl val="1"/>
      </c:catAx>
      <c:valAx>
        <c:axId val="83433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43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49" zoomScaleNormal="100" zoomScaleSheetLayoutView="70" workbookViewId="0">
      <selection activeCell="MR60" sqref="MR60:MS6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長崎県長崎県病院企業団　上五島病院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132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50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へ 災</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186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13954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第１種該当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132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50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182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187</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97.3</v>
      </c>
      <c r="Q33" s="86"/>
      <c r="R33" s="86"/>
      <c r="S33" s="86"/>
      <c r="T33" s="86"/>
      <c r="U33" s="86"/>
      <c r="V33" s="86"/>
      <c r="W33" s="86"/>
      <c r="X33" s="86"/>
      <c r="Y33" s="86"/>
      <c r="Z33" s="86"/>
      <c r="AA33" s="86"/>
      <c r="AB33" s="86"/>
      <c r="AC33" s="86"/>
      <c r="AD33" s="87"/>
      <c r="AE33" s="85">
        <f>データ!AJ7</f>
        <v>97.6</v>
      </c>
      <c r="AF33" s="86"/>
      <c r="AG33" s="86"/>
      <c r="AH33" s="86"/>
      <c r="AI33" s="86"/>
      <c r="AJ33" s="86"/>
      <c r="AK33" s="86"/>
      <c r="AL33" s="86"/>
      <c r="AM33" s="86"/>
      <c r="AN33" s="86"/>
      <c r="AO33" s="86"/>
      <c r="AP33" s="86"/>
      <c r="AQ33" s="86"/>
      <c r="AR33" s="86"/>
      <c r="AS33" s="87"/>
      <c r="AT33" s="85">
        <f>データ!AK7</f>
        <v>94.3</v>
      </c>
      <c r="AU33" s="86"/>
      <c r="AV33" s="86"/>
      <c r="AW33" s="86"/>
      <c r="AX33" s="86"/>
      <c r="AY33" s="86"/>
      <c r="AZ33" s="86"/>
      <c r="BA33" s="86"/>
      <c r="BB33" s="86"/>
      <c r="BC33" s="86"/>
      <c r="BD33" s="86"/>
      <c r="BE33" s="86"/>
      <c r="BF33" s="86"/>
      <c r="BG33" s="86"/>
      <c r="BH33" s="87"/>
      <c r="BI33" s="85">
        <f>データ!AL7</f>
        <v>96.9</v>
      </c>
      <c r="BJ33" s="86"/>
      <c r="BK33" s="86"/>
      <c r="BL33" s="86"/>
      <c r="BM33" s="86"/>
      <c r="BN33" s="86"/>
      <c r="BO33" s="86"/>
      <c r="BP33" s="86"/>
      <c r="BQ33" s="86"/>
      <c r="BR33" s="86"/>
      <c r="BS33" s="86"/>
      <c r="BT33" s="86"/>
      <c r="BU33" s="86"/>
      <c r="BV33" s="86"/>
      <c r="BW33" s="87"/>
      <c r="BX33" s="85">
        <f>データ!AM7</f>
        <v>103.9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89.3</v>
      </c>
      <c r="DE33" s="86"/>
      <c r="DF33" s="86"/>
      <c r="DG33" s="86"/>
      <c r="DH33" s="86"/>
      <c r="DI33" s="86"/>
      <c r="DJ33" s="86"/>
      <c r="DK33" s="86"/>
      <c r="DL33" s="86"/>
      <c r="DM33" s="86"/>
      <c r="DN33" s="86"/>
      <c r="DO33" s="86"/>
      <c r="DP33" s="86"/>
      <c r="DQ33" s="86"/>
      <c r="DR33" s="87"/>
      <c r="DS33" s="85">
        <f>データ!AU7</f>
        <v>88.9</v>
      </c>
      <c r="DT33" s="86"/>
      <c r="DU33" s="86"/>
      <c r="DV33" s="86"/>
      <c r="DW33" s="86"/>
      <c r="DX33" s="86"/>
      <c r="DY33" s="86"/>
      <c r="DZ33" s="86"/>
      <c r="EA33" s="86"/>
      <c r="EB33" s="86"/>
      <c r="EC33" s="86"/>
      <c r="ED33" s="86"/>
      <c r="EE33" s="86"/>
      <c r="EF33" s="86"/>
      <c r="EG33" s="87"/>
      <c r="EH33" s="85">
        <f>データ!AV7</f>
        <v>86.9</v>
      </c>
      <c r="EI33" s="86"/>
      <c r="EJ33" s="86"/>
      <c r="EK33" s="86"/>
      <c r="EL33" s="86"/>
      <c r="EM33" s="86"/>
      <c r="EN33" s="86"/>
      <c r="EO33" s="86"/>
      <c r="EP33" s="86"/>
      <c r="EQ33" s="86"/>
      <c r="ER33" s="86"/>
      <c r="ES33" s="86"/>
      <c r="ET33" s="86"/>
      <c r="EU33" s="86"/>
      <c r="EV33" s="87"/>
      <c r="EW33" s="85">
        <f>データ!AW7</f>
        <v>90.6</v>
      </c>
      <c r="EX33" s="86"/>
      <c r="EY33" s="86"/>
      <c r="EZ33" s="86"/>
      <c r="FA33" s="86"/>
      <c r="FB33" s="86"/>
      <c r="FC33" s="86"/>
      <c r="FD33" s="86"/>
      <c r="FE33" s="86"/>
      <c r="FF33" s="86"/>
      <c r="FG33" s="86"/>
      <c r="FH33" s="86"/>
      <c r="FI33" s="86"/>
      <c r="FJ33" s="86"/>
      <c r="FK33" s="87"/>
      <c r="FL33" s="85">
        <f>データ!AX7</f>
        <v>87.9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85.1</v>
      </c>
      <c r="KG33" s="86"/>
      <c r="KH33" s="86"/>
      <c r="KI33" s="86"/>
      <c r="KJ33" s="86"/>
      <c r="KK33" s="86"/>
      <c r="KL33" s="86"/>
      <c r="KM33" s="86"/>
      <c r="KN33" s="86"/>
      <c r="KO33" s="86"/>
      <c r="KP33" s="86"/>
      <c r="KQ33" s="86"/>
      <c r="KR33" s="86"/>
      <c r="KS33" s="86"/>
      <c r="KT33" s="87"/>
      <c r="KU33" s="85">
        <f>データ!BQ7</f>
        <v>81.8</v>
      </c>
      <c r="KV33" s="86"/>
      <c r="KW33" s="86"/>
      <c r="KX33" s="86"/>
      <c r="KY33" s="86"/>
      <c r="KZ33" s="86"/>
      <c r="LA33" s="86"/>
      <c r="LB33" s="86"/>
      <c r="LC33" s="86"/>
      <c r="LD33" s="86"/>
      <c r="LE33" s="86"/>
      <c r="LF33" s="86"/>
      <c r="LG33" s="86"/>
      <c r="LH33" s="86"/>
      <c r="LI33" s="87"/>
      <c r="LJ33" s="85">
        <f>データ!BR7</f>
        <v>75.5</v>
      </c>
      <c r="LK33" s="86"/>
      <c r="LL33" s="86"/>
      <c r="LM33" s="86"/>
      <c r="LN33" s="86"/>
      <c r="LO33" s="86"/>
      <c r="LP33" s="86"/>
      <c r="LQ33" s="86"/>
      <c r="LR33" s="86"/>
      <c r="LS33" s="86"/>
      <c r="LT33" s="86"/>
      <c r="LU33" s="86"/>
      <c r="LV33" s="86"/>
      <c r="LW33" s="86"/>
      <c r="LX33" s="87"/>
      <c r="LY33" s="85">
        <f>データ!BS7</f>
        <v>79.599999999999994</v>
      </c>
      <c r="LZ33" s="86"/>
      <c r="MA33" s="86"/>
      <c r="MB33" s="86"/>
      <c r="MC33" s="86"/>
      <c r="MD33" s="86"/>
      <c r="ME33" s="86"/>
      <c r="MF33" s="86"/>
      <c r="MG33" s="86"/>
      <c r="MH33" s="86"/>
      <c r="MI33" s="86"/>
      <c r="MJ33" s="86"/>
      <c r="MK33" s="86"/>
      <c r="ML33" s="86"/>
      <c r="MM33" s="87"/>
      <c r="MN33" s="85">
        <f>データ!BT7</f>
        <v>76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32598</v>
      </c>
      <c r="Q55" s="104"/>
      <c r="R55" s="104"/>
      <c r="S55" s="104"/>
      <c r="T55" s="104"/>
      <c r="U55" s="104"/>
      <c r="V55" s="104"/>
      <c r="W55" s="104"/>
      <c r="X55" s="104"/>
      <c r="Y55" s="104"/>
      <c r="Z55" s="104"/>
      <c r="AA55" s="104"/>
      <c r="AB55" s="104"/>
      <c r="AC55" s="104"/>
      <c r="AD55" s="105"/>
      <c r="AE55" s="103">
        <f>データ!CB7</f>
        <v>34402</v>
      </c>
      <c r="AF55" s="104"/>
      <c r="AG55" s="104"/>
      <c r="AH55" s="104"/>
      <c r="AI55" s="104"/>
      <c r="AJ55" s="104"/>
      <c r="AK55" s="104"/>
      <c r="AL55" s="104"/>
      <c r="AM55" s="104"/>
      <c r="AN55" s="104"/>
      <c r="AO55" s="104"/>
      <c r="AP55" s="104"/>
      <c r="AQ55" s="104"/>
      <c r="AR55" s="104"/>
      <c r="AS55" s="105"/>
      <c r="AT55" s="103">
        <f>データ!CC7</f>
        <v>37273</v>
      </c>
      <c r="AU55" s="104"/>
      <c r="AV55" s="104"/>
      <c r="AW55" s="104"/>
      <c r="AX55" s="104"/>
      <c r="AY55" s="104"/>
      <c r="AZ55" s="104"/>
      <c r="BA55" s="104"/>
      <c r="BB55" s="104"/>
      <c r="BC55" s="104"/>
      <c r="BD55" s="104"/>
      <c r="BE55" s="104"/>
      <c r="BF55" s="104"/>
      <c r="BG55" s="104"/>
      <c r="BH55" s="105"/>
      <c r="BI55" s="103">
        <f>データ!CD7</f>
        <v>38649</v>
      </c>
      <c r="BJ55" s="104"/>
      <c r="BK55" s="104"/>
      <c r="BL55" s="104"/>
      <c r="BM55" s="104"/>
      <c r="BN55" s="104"/>
      <c r="BO55" s="104"/>
      <c r="BP55" s="104"/>
      <c r="BQ55" s="104"/>
      <c r="BR55" s="104"/>
      <c r="BS55" s="104"/>
      <c r="BT55" s="104"/>
      <c r="BU55" s="104"/>
      <c r="BV55" s="104"/>
      <c r="BW55" s="105"/>
      <c r="BX55" s="103">
        <f>データ!CE7</f>
        <v>39866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9222</v>
      </c>
      <c r="DE55" s="104"/>
      <c r="DF55" s="104"/>
      <c r="DG55" s="104"/>
      <c r="DH55" s="104"/>
      <c r="DI55" s="104"/>
      <c r="DJ55" s="104"/>
      <c r="DK55" s="104"/>
      <c r="DL55" s="104"/>
      <c r="DM55" s="104"/>
      <c r="DN55" s="104"/>
      <c r="DO55" s="104"/>
      <c r="DP55" s="104"/>
      <c r="DQ55" s="104"/>
      <c r="DR55" s="105"/>
      <c r="DS55" s="103">
        <f>データ!CM7</f>
        <v>8926</v>
      </c>
      <c r="DT55" s="104"/>
      <c r="DU55" s="104"/>
      <c r="DV55" s="104"/>
      <c r="DW55" s="104"/>
      <c r="DX55" s="104"/>
      <c r="DY55" s="104"/>
      <c r="DZ55" s="104"/>
      <c r="EA55" s="104"/>
      <c r="EB55" s="104"/>
      <c r="EC55" s="104"/>
      <c r="ED55" s="104"/>
      <c r="EE55" s="104"/>
      <c r="EF55" s="104"/>
      <c r="EG55" s="105"/>
      <c r="EH55" s="103">
        <f>データ!CN7</f>
        <v>9163</v>
      </c>
      <c r="EI55" s="104"/>
      <c r="EJ55" s="104"/>
      <c r="EK55" s="104"/>
      <c r="EL55" s="104"/>
      <c r="EM55" s="104"/>
      <c r="EN55" s="104"/>
      <c r="EO55" s="104"/>
      <c r="EP55" s="104"/>
      <c r="EQ55" s="104"/>
      <c r="ER55" s="104"/>
      <c r="ES55" s="104"/>
      <c r="ET55" s="104"/>
      <c r="EU55" s="104"/>
      <c r="EV55" s="105"/>
      <c r="EW55" s="103">
        <f>データ!CO7</f>
        <v>8972</v>
      </c>
      <c r="EX55" s="104"/>
      <c r="EY55" s="104"/>
      <c r="EZ55" s="104"/>
      <c r="FA55" s="104"/>
      <c r="FB55" s="104"/>
      <c r="FC55" s="104"/>
      <c r="FD55" s="104"/>
      <c r="FE55" s="104"/>
      <c r="FF55" s="104"/>
      <c r="FG55" s="104"/>
      <c r="FH55" s="104"/>
      <c r="FI55" s="104"/>
      <c r="FJ55" s="104"/>
      <c r="FK55" s="105"/>
      <c r="FL55" s="103">
        <f>データ!CP7</f>
        <v>9201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57.7</v>
      </c>
      <c r="GS55" s="86"/>
      <c r="GT55" s="86"/>
      <c r="GU55" s="86"/>
      <c r="GV55" s="86"/>
      <c r="GW55" s="86"/>
      <c r="GX55" s="86"/>
      <c r="GY55" s="86"/>
      <c r="GZ55" s="86"/>
      <c r="HA55" s="86"/>
      <c r="HB55" s="86"/>
      <c r="HC55" s="86"/>
      <c r="HD55" s="86"/>
      <c r="HE55" s="86"/>
      <c r="HF55" s="87"/>
      <c r="HG55" s="85">
        <f>データ!CX7</f>
        <v>58.7</v>
      </c>
      <c r="HH55" s="86"/>
      <c r="HI55" s="86"/>
      <c r="HJ55" s="86"/>
      <c r="HK55" s="86"/>
      <c r="HL55" s="86"/>
      <c r="HM55" s="86"/>
      <c r="HN55" s="86"/>
      <c r="HO55" s="86"/>
      <c r="HP55" s="86"/>
      <c r="HQ55" s="86"/>
      <c r="HR55" s="86"/>
      <c r="HS55" s="86"/>
      <c r="HT55" s="86"/>
      <c r="HU55" s="87"/>
      <c r="HV55" s="85">
        <f>データ!CY7</f>
        <v>61.4</v>
      </c>
      <c r="HW55" s="86"/>
      <c r="HX55" s="86"/>
      <c r="HY55" s="86"/>
      <c r="HZ55" s="86"/>
      <c r="IA55" s="86"/>
      <c r="IB55" s="86"/>
      <c r="IC55" s="86"/>
      <c r="ID55" s="86"/>
      <c r="IE55" s="86"/>
      <c r="IF55" s="86"/>
      <c r="IG55" s="86"/>
      <c r="IH55" s="86"/>
      <c r="II55" s="86"/>
      <c r="IJ55" s="87"/>
      <c r="IK55" s="85">
        <f>データ!CZ7</f>
        <v>60.7</v>
      </c>
      <c r="IL55" s="86"/>
      <c r="IM55" s="86"/>
      <c r="IN55" s="86"/>
      <c r="IO55" s="86"/>
      <c r="IP55" s="86"/>
      <c r="IQ55" s="86"/>
      <c r="IR55" s="86"/>
      <c r="IS55" s="86"/>
      <c r="IT55" s="86"/>
      <c r="IU55" s="86"/>
      <c r="IV55" s="86"/>
      <c r="IW55" s="86"/>
      <c r="IX55" s="86"/>
      <c r="IY55" s="87"/>
      <c r="IZ55" s="85">
        <f>データ!DA7</f>
        <v>65.599999999999994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25.3</v>
      </c>
      <c r="KG55" s="86"/>
      <c r="KH55" s="86"/>
      <c r="KI55" s="86"/>
      <c r="KJ55" s="86"/>
      <c r="KK55" s="86"/>
      <c r="KL55" s="86"/>
      <c r="KM55" s="86"/>
      <c r="KN55" s="86"/>
      <c r="KO55" s="86"/>
      <c r="KP55" s="86"/>
      <c r="KQ55" s="86"/>
      <c r="KR55" s="86"/>
      <c r="KS55" s="86"/>
      <c r="KT55" s="87"/>
      <c r="KU55" s="85">
        <f>データ!DI7</f>
        <v>23.1</v>
      </c>
      <c r="KV55" s="86"/>
      <c r="KW55" s="86"/>
      <c r="KX55" s="86"/>
      <c r="KY55" s="86"/>
      <c r="KZ55" s="86"/>
      <c r="LA55" s="86"/>
      <c r="LB55" s="86"/>
      <c r="LC55" s="86"/>
      <c r="LD55" s="86"/>
      <c r="LE55" s="86"/>
      <c r="LF55" s="86"/>
      <c r="LG55" s="86"/>
      <c r="LH55" s="86"/>
      <c r="LI55" s="87"/>
      <c r="LJ55" s="85">
        <f>データ!DJ7</f>
        <v>22.9</v>
      </c>
      <c r="LK55" s="86"/>
      <c r="LL55" s="86"/>
      <c r="LM55" s="86"/>
      <c r="LN55" s="86"/>
      <c r="LO55" s="86"/>
      <c r="LP55" s="86"/>
      <c r="LQ55" s="86"/>
      <c r="LR55" s="86"/>
      <c r="LS55" s="86"/>
      <c r="LT55" s="86"/>
      <c r="LU55" s="86"/>
      <c r="LV55" s="86"/>
      <c r="LW55" s="86"/>
      <c r="LX55" s="87"/>
      <c r="LY55" s="85">
        <f>データ!DK7</f>
        <v>20.8</v>
      </c>
      <c r="LZ55" s="86"/>
      <c r="MA55" s="86"/>
      <c r="MB55" s="86"/>
      <c r="MC55" s="86"/>
      <c r="MD55" s="86"/>
      <c r="ME55" s="86"/>
      <c r="MF55" s="86"/>
      <c r="MG55" s="86"/>
      <c r="MH55" s="86"/>
      <c r="MI55" s="86"/>
      <c r="MJ55" s="86"/>
      <c r="MK55" s="86"/>
      <c r="ML55" s="86"/>
      <c r="MM55" s="87"/>
      <c r="MN55" s="85">
        <f>データ!DL7</f>
        <v>21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46.9</v>
      </c>
      <c r="V79" s="80"/>
      <c r="W79" s="80"/>
      <c r="X79" s="80"/>
      <c r="Y79" s="80"/>
      <c r="Z79" s="80"/>
      <c r="AA79" s="80"/>
      <c r="AB79" s="80"/>
      <c r="AC79" s="80"/>
      <c r="AD79" s="80"/>
      <c r="AE79" s="80"/>
      <c r="AF79" s="80"/>
      <c r="AG79" s="80"/>
      <c r="AH79" s="80"/>
      <c r="AI79" s="80"/>
      <c r="AJ79" s="80"/>
      <c r="AK79" s="80"/>
      <c r="AL79" s="80"/>
      <c r="AM79" s="80"/>
      <c r="AN79" s="80">
        <f>データ!DT7</f>
        <v>49.5</v>
      </c>
      <c r="AO79" s="80"/>
      <c r="AP79" s="80"/>
      <c r="AQ79" s="80"/>
      <c r="AR79" s="80"/>
      <c r="AS79" s="80"/>
      <c r="AT79" s="80"/>
      <c r="AU79" s="80"/>
      <c r="AV79" s="80"/>
      <c r="AW79" s="80"/>
      <c r="AX79" s="80"/>
      <c r="AY79" s="80"/>
      <c r="AZ79" s="80"/>
      <c r="BA79" s="80"/>
      <c r="BB79" s="80"/>
      <c r="BC79" s="80"/>
      <c r="BD79" s="80"/>
      <c r="BE79" s="80"/>
      <c r="BF79" s="80"/>
      <c r="BG79" s="80">
        <f>データ!DU7</f>
        <v>52.2</v>
      </c>
      <c r="BH79" s="80"/>
      <c r="BI79" s="80"/>
      <c r="BJ79" s="80"/>
      <c r="BK79" s="80"/>
      <c r="BL79" s="80"/>
      <c r="BM79" s="80"/>
      <c r="BN79" s="80"/>
      <c r="BO79" s="80"/>
      <c r="BP79" s="80"/>
      <c r="BQ79" s="80"/>
      <c r="BR79" s="80"/>
      <c r="BS79" s="80"/>
      <c r="BT79" s="80"/>
      <c r="BU79" s="80"/>
      <c r="BV79" s="80"/>
      <c r="BW79" s="80"/>
      <c r="BX79" s="80"/>
      <c r="BY79" s="80"/>
      <c r="BZ79" s="80">
        <f>データ!DV7</f>
        <v>55.5</v>
      </c>
      <c r="CA79" s="80"/>
      <c r="CB79" s="80"/>
      <c r="CC79" s="80"/>
      <c r="CD79" s="80"/>
      <c r="CE79" s="80"/>
      <c r="CF79" s="80"/>
      <c r="CG79" s="80"/>
      <c r="CH79" s="80"/>
      <c r="CI79" s="80"/>
      <c r="CJ79" s="80"/>
      <c r="CK79" s="80"/>
      <c r="CL79" s="80"/>
      <c r="CM79" s="80"/>
      <c r="CN79" s="80"/>
      <c r="CO79" s="80"/>
      <c r="CP79" s="80"/>
      <c r="CQ79" s="80"/>
      <c r="CR79" s="80"/>
      <c r="CS79" s="80">
        <f>データ!DW7</f>
        <v>57.3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65.599999999999994</v>
      </c>
      <c r="EP79" s="80"/>
      <c r="EQ79" s="80"/>
      <c r="ER79" s="80"/>
      <c r="ES79" s="80"/>
      <c r="ET79" s="80"/>
      <c r="EU79" s="80"/>
      <c r="EV79" s="80"/>
      <c r="EW79" s="80"/>
      <c r="EX79" s="80"/>
      <c r="EY79" s="80"/>
      <c r="EZ79" s="80"/>
      <c r="FA79" s="80"/>
      <c r="FB79" s="80"/>
      <c r="FC79" s="80"/>
      <c r="FD79" s="80"/>
      <c r="FE79" s="80"/>
      <c r="FF79" s="80"/>
      <c r="FG79" s="80"/>
      <c r="FH79" s="80">
        <f>データ!EE7</f>
        <v>68.5</v>
      </c>
      <c r="FI79" s="80"/>
      <c r="FJ79" s="80"/>
      <c r="FK79" s="80"/>
      <c r="FL79" s="80"/>
      <c r="FM79" s="80"/>
      <c r="FN79" s="80"/>
      <c r="FO79" s="80"/>
      <c r="FP79" s="80"/>
      <c r="FQ79" s="80"/>
      <c r="FR79" s="80"/>
      <c r="FS79" s="80"/>
      <c r="FT79" s="80"/>
      <c r="FU79" s="80"/>
      <c r="FV79" s="80"/>
      <c r="FW79" s="80"/>
      <c r="FX79" s="80"/>
      <c r="FY79" s="80"/>
      <c r="FZ79" s="80"/>
      <c r="GA79" s="80">
        <f>データ!EF7</f>
        <v>72</v>
      </c>
      <c r="GB79" s="80"/>
      <c r="GC79" s="80"/>
      <c r="GD79" s="80"/>
      <c r="GE79" s="80"/>
      <c r="GF79" s="80"/>
      <c r="GG79" s="80"/>
      <c r="GH79" s="80"/>
      <c r="GI79" s="80"/>
      <c r="GJ79" s="80"/>
      <c r="GK79" s="80"/>
      <c r="GL79" s="80"/>
      <c r="GM79" s="80"/>
      <c r="GN79" s="80"/>
      <c r="GO79" s="80"/>
      <c r="GP79" s="80"/>
      <c r="GQ79" s="80"/>
      <c r="GR79" s="80"/>
      <c r="GS79" s="80"/>
      <c r="GT79" s="80">
        <f>データ!EG7</f>
        <v>76.8</v>
      </c>
      <c r="GU79" s="80"/>
      <c r="GV79" s="80"/>
      <c r="GW79" s="80"/>
      <c r="GX79" s="80"/>
      <c r="GY79" s="80"/>
      <c r="GZ79" s="80"/>
      <c r="HA79" s="80"/>
      <c r="HB79" s="80"/>
      <c r="HC79" s="80"/>
      <c r="HD79" s="80"/>
      <c r="HE79" s="80"/>
      <c r="HF79" s="80"/>
      <c r="HG79" s="80"/>
      <c r="HH79" s="80"/>
      <c r="HI79" s="80"/>
      <c r="HJ79" s="80"/>
      <c r="HK79" s="80"/>
      <c r="HL79" s="80"/>
      <c r="HM79" s="80">
        <f>データ!EH7</f>
        <v>77.2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56073887</v>
      </c>
      <c r="JK79" s="79"/>
      <c r="JL79" s="79"/>
      <c r="JM79" s="79"/>
      <c r="JN79" s="79"/>
      <c r="JO79" s="79"/>
      <c r="JP79" s="79"/>
      <c r="JQ79" s="79"/>
      <c r="JR79" s="79"/>
      <c r="JS79" s="79"/>
      <c r="JT79" s="79"/>
      <c r="JU79" s="79"/>
      <c r="JV79" s="79"/>
      <c r="JW79" s="79"/>
      <c r="JX79" s="79"/>
      <c r="JY79" s="79"/>
      <c r="JZ79" s="79"/>
      <c r="KA79" s="79"/>
      <c r="KB79" s="79"/>
      <c r="KC79" s="79">
        <f>データ!EP7</f>
        <v>56968129</v>
      </c>
      <c r="KD79" s="79"/>
      <c r="KE79" s="79"/>
      <c r="KF79" s="79"/>
      <c r="KG79" s="79"/>
      <c r="KH79" s="79"/>
      <c r="KI79" s="79"/>
      <c r="KJ79" s="79"/>
      <c r="KK79" s="79"/>
      <c r="KL79" s="79"/>
      <c r="KM79" s="79"/>
      <c r="KN79" s="79"/>
      <c r="KO79" s="79"/>
      <c r="KP79" s="79"/>
      <c r="KQ79" s="79"/>
      <c r="KR79" s="79"/>
      <c r="KS79" s="79"/>
      <c r="KT79" s="79"/>
      <c r="KU79" s="79"/>
      <c r="KV79" s="79">
        <f>データ!EQ7</f>
        <v>57645215</v>
      </c>
      <c r="KW79" s="79"/>
      <c r="KX79" s="79"/>
      <c r="KY79" s="79"/>
      <c r="KZ79" s="79"/>
      <c r="LA79" s="79"/>
      <c r="LB79" s="79"/>
      <c r="LC79" s="79"/>
      <c r="LD79" s="79"/>
      <c r="LE79" s="79"/>
      <c r="LF79" s="79"/>
      <c r="LG79" s="79"/>
      <c r="LH79" s="79"/>
      <c r="LI79" s="79"/>
      <c r="LJ79" s="79"/>
      <c r="LK79" s="79"/>
      <c r="LL79" s="79"/>
      <c r="LM79" s="79"/>
      <c r="LN79" s="79"/>
      <c r="LO79" s="79">
        <f>データ!ER7</f>
        <v>57925355</v>
      </c>
      <c r="LP79" s="79"/>
      <c r="LQ79" s="79"/>
      <c r="LR79" s="79"/>
      <c r="LS79" s="79"/>
      <c r="LT79" s="79"/>
      <c r="LU79" s="79"/>
      <c r="LV79" s="79"/>
      <c r="LW79" s="79"/>
      <c r="LX79" s="79"/>
      <c r="LY79" s="79"/>
      <c r="LZ79" s="79"/>
      <c r="MA79" s="79"/>
      <c r="MB79" s="79"/>
      <c r="MC79" s="79"/>
      <c r="MD79" s="79"/>
      <c r="ME79" s="79"/>
      <c r="MF79" s="79"/>
      <c r="MG79" s="79"/>
      <c r="MH79" s="79">
        <f>データ!ES7</f>
        <v>58380747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GvHVxIHw6HRw2EHEhVm6klbjIcZ6EaHZ8O7XNz6xNWL88Y9sm0kN9TyysJYfw1pFxE2EMYz/mx0BR3tyOzBA==" saltValue="3RAplwEGogAguuhkBU6Yi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156</v>
      </c>
      <c r="AV5" s="62" t="s">
        <v>157</v>
      </c>
      <c r="AW5" s="62" t="s">
        <v>147</v>
      </c>
      <c r="AX5" s="62" t="s">
        <v>148</v>
      </c>
      <c r="AY5" s="62" t="s">
        <v>149</v>
      </c>
      <c r="AZ5" s="62" t="s">
        <v>150</v>
      </c>
      <c r="BA5" s="62" t="s">
        <v>151</v>
      </c>
      <c r="BB5" s="62" t="s">
        <v>152</v>
      </c>
      <c r="BC5" s="62" t="s">
        <v>153</v>
      </c>
      <c r="BD5" s="62" t="s">
        <v>154</v>
      </c>
      <c r="BE5" s="62" t="s">
        <v>158</v>
      </c>
      <c r="BF5" s="62" t="s">
        <v>156</v>
      </c>
      <c r="BG5" s="62" t="s">
        <v>159</v>
      </c>
      <c r="BH5" s="62" t="s">
        <v>147</v>
      </c>
      <c r="BI5" s="62" t="s">
        <v>148</v>
      </c>
      <c r="BJ5" s="62" t="s">
        <v>149</v>
      </c>
      <c r="BK5" s="62" t="s">
        <v>150</v>
      </c>
      <c r="BL5" s="62" t="s">
        <v>151</v>
      </c>
      <c r="BM5" s="62" t="s">
        <v>152</v>
      </c>
      <c r="BN5" s="62" t="s">
        <v>153</v>
      </c>
      <c r="BO5" s="62" t="s">
        <v>154</v>
      </c>
      <c r="BP5" s="62" t="s">
        <v>160</v>
      </c>
      <c r="BQ5" s="62" t="s">
        <v>156</v>
      </c>
      <c r="BR5" s="62" t="s">
        <v>146</v>
      </c>
      <c r="BS5" s="62" t="s">
        <v>147</v>
      </c>
      <c r="BT5" s="62" t="s">
        <v>161</v>
      </c>
      <c r="BU5" s="62" t="s">
        <v>149</v>
      </c>
      <c r="BV5" s="62" t="s">
        <v>150</v>
      </c>
      <c r="BW5" s="62" t="s">
        <v>151</v>
      </c>
      <c r="BX5" s="62" t="s">
        <v>152</v>
      </c>
      <c r="BY5" s="62" t="s">
        <v>153</v>
      </c>
      <c r="BZ5" s="62" t="s">
        <v>154</v>
      </c>
      <c r="CA5" s="62" t="s">
        <v>144</v>
      </c>
      <c r="CB5" s="62" t="s">
        <v>156</v>
      </c>
      <c r="CC5" s="62" t="s">
        <v>146</v>
      </c>
      <c r="CD5" s="62" t="s">
        <v>147</v>
      </c>
      <c r="CE5" s="62" t="s">
        <v>148</v>
      </c>
      <c r="CF5" s="62" t="s">
        <v>149</v>
      </c>
      <c r="CG5" s="62" t="s">
        <v>150</v>
      </c>
      <c r="CH5" s="62" t="s">
        <v>151</v>
      </c>
      <c r="CI5" s="62" t="s">
        <v>152</v>
      </c>
      <c r="CJ5" s="62" t="s">
        <v>153</v>
      </c>
      <c r="CK5" s="62" t="s">
        <v>154</v>
      </c>
      <c r="CL5" s="62" t="s">
        <v>158</v>
      </c>
      <c r="CM5" s="62" t="s">
        <v>145</v>
      </c>
      <c r="CN5" s="62" t="s">
        <v>146</v>
      </c>
      <c r="CO5" s="62" t="s">
        <v>147</v>
      </c>
      <c r="CP5" s="62" t="s">
        <v>148</v>
      </c>
      <c r="CQ5" s="62" t="s">
        <v>149</v>
      </c>
      <c r="CR5" s="62" t="s">
        <v>150</v>
      </c>
      <c r="CS5" s="62" t="s">
        <v>151</v>
      </c>
      <c r="CT5" s="62" t="s">
        <v>152</v>
      </c>
      <c r="CU5" s="62" t="s">
        <v>153</v>
      </c>
      <c r="CV5" s="62" t="s">
        <v>154</v>
      </c>
      <c r="CW5" s="62" t="s">
        <v>144</v>
      </c>
      <c r="CX5" s="62" t="s">
        <v>156</v>
      </c>
      <c r="CY5" s="62" t="s">
        <v>146</v>
      </c>
      <c r="CZ5" s="62" t="s">
        <v>147</v>
      </c>
      <c r="DA5" s="62" t="s">
        <v>148</v>
      </c>
      <c r="DB5" s="62" t="s">
        <v>149</v>
      </c>
      <c r="DC5" s="62" t="s">
        <v>150</v>
      </c>
      <c r="DD5" s="62" t="s">
        <v>151</v>
      </c>
      <c r="DE5" s="62" t="s">
        <v>152</v>
      </c>
      <c r="DF5" s="62" t="s">
        <v>153</v>
      </c>
      <c r="DG5" s="62" t="s">
        <v>154</v>
      </c>
      <c r="DH5" s="62" t="s">
        <v>155</v>
      </c>
      <c r="DI5" s="62" t="s">
        <v>156</v>
      </c>
      <c r="DJ5" s="62" t="s">
        <v>162</v>
      </c>
      <c r="DK5" s="62" t="s">
        <v>147</v>
      </c>
      <c r="DL5" s="62" t="s">
        <v>148</v>
      </c>
      <c r="DM5" s="62" t="s">
        <v>149</v>
      </c>
      <c r="DN5" s="62" t="s">
        <v>150</v>
      </c>
      <c r="DO5" s="62" t="s">
        <v>151</v>
      </c>
      <c r="DP5" s="62" t="s">
        <v>152</v>
      </c>
      <c r="DQ5" s="62" t="s">
        <v>153</v>
      </c>
      <c r="DR5" s="62" t="s">
        <v>154</v>
      </c>
      <c r="DS5" s="62" t="s">
        <v>144</v>
      </c>
      <c r="DT5" s="62" t="s">
        <v>156</v>
      </c>
      <c r="DU5" s="62" t="s">
        <v>146</v>
      </c>
      <c r="DV5" s="62" t="s">
        <v>163</v>
      </c>
      <c r="DW5" s="62" t="s">
        <v>148</v>
      </c>
      <c r="DX5" s="62" t="s">
        <v>149</v>
      </c>
      <c r="DY5" s="62" t="s">
        <v>150</v>
      </c>
      <c r="DZ5" s="62" t="s">
        <v>151</v>
      </c>
      <c r="EA5" s="62" t="s">
        <v>152</v>
      </c>
      <c r="EB5" s="62" t="s">
        <v>153</v>
      </c>
      <c r="EC5" s="62" t="s">
        <v>154</v>
      </c>
      <c r="ED5" s="62" t="s">
        <v>144</v>
      </c>
      <c r="EE5" s="62" t="s">
        <v>156</v>
      </c>
      <c r="EF5" s="62" t="s">
        <v>146</v>
      </c>
      <c r="EG5" s="62" t="s">
        <v>147</v>
      </c>
      <c r="EH5" s="62" t="s">
        <v>164</v>
      </c>
      <c r="EI5" s="62" t="s">
        <v>149</v>
      </c>
      <c r="EJ5" s="62" t="s">
        <v>150</v>
      </c>
      <c r="EK5" s="62" t="s">
        <v>151</v>
      </c>
      <c r="EL5" s="62" t="s">
        <v>152</v>
      </c>
      <c r="EM5" s="62" t="s">
        <v>153</v>
      </c>
      <c r="EN5" s="62" t="s">
        <v>165</v>
      </c>
      <c r="EO5" s="62" t="s">
        <v>155</v>
      </c>
      <c r="EP5" s="62" t="s">
        <v>156</v>
      </c>
      <c r="EQ5" s="62" t="s">
        <v>146</v>
      </c>
      <c r="ER5" s="62" t="s">
        <v>147</v>
      </c>
      <c r="ES5" s="62" t="s">
        <v>148</v>
      </c>
      <c r="ET5" s="62" t="s">
        <v>149</v>
      </c>
      <c r="EU5" s="62" t="s">
        <v>150</v>
      </c>
      <c r="EV5" s="62" t="s">
        <v>151</v>
      </c>
      <c r="EW5" s="62" t="s">
        <v>152</v>
      </c>
      <c r="EX5" s="62" t="s">
        <v>153</v>
      </c>
      <c r="EY5" s="62" t="s">
        <v>154</v>
      </c>
    </row>
    <row r="6" spans="1:155" s="67" customFormat="1">
      <c r="A6" s="48" t="s">
        <v>166</v>
      </c>
      <c r="B6" s="63">
        <f>B8</f>
        <v>2020</v>
      </c>
      <c r="C6" s="63">
        <f t="shared" ref="C6:M6" si="2">C8</f>
        <v>428779</v>
      </c>
      <c r="D6" s="63">
        <f t="shared" si="2"/>
        <v>46</v>
      </c>
      <c r="E6" s="63">
        <f t="shared" si="2"/>
        <v>6</v>
      </c>
      <c r="F6" s="63">
        <f t="shared" si="2"/>
        <v>0</v>
      </c>
      <c r="G6" s="63">
        <f t="shared" si="2"/>
        <v>4</v>
      </c>
      <c r="H6" s="158" t="str">
        <f>IF(H8&lt;&gt;I8,H8,"")&amp;IF(I8&lt;&gt;J8,I8,"")&amp;"　"&amp;J8</f>
        <v>長崎県長崎県病院企業団　上五島病院</v>
      </c>
      <c r="I6" s="159"/>
      <c r="J6" s="160"/>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H6" si="3">Q8</f>
        <v>18</v>
      </c>
      <c r="R6" s="63" t="str">
        <f t="shared" si="3"/>
        <v>対象</v>
      </c>
      <c r="S6" s="63" t="str">
        <f t="shared" si="3"/>
        <v>ド 透 未 訓</v>
      </c>
      <c r="T6" s="63" t="str">
        <f t="shared" si="3"/>
        <v>救 臨 感 へ 災</v>
      </c>
      <c r="U6" s="64" t="str">
        <f>U8</f>
        <v>-</v>
      </c>
      <c r="V6" s="64">
        <f>V8</f>
        <v>13954</v>
      </c>
      <c r="W6" s="63" t="str">
        <f>W8</f>
        <v>-</v>
      </c>
      <c r="X6" s="63" t="str">
        <f t="shared" ref="X6" si="4">X8</f>
        <v>第１種該当</v>
      </c>
      <c r="Y6" s="63" t="str">
        <f t="shared" si="3"/>
        <v>１０：１</v>
      </c>
      <c r="Z6" s="64">
        <f t="shared" si="3"/>
        <v>132</v>
      </c>
      <c r="AA6" s="64">
        <f t="shared" si="3"/>
        <v>50</v>
      </c>
      <c r="AB6" s="64" t="str">
        <f t="shared" si="3"/>
        <v>-</v>
      </c>
      <c r="AC6" s="64" t="str">
        <f t="shared" si="3"/>
        <v>-</v>
      </c>
      <c r="AD6" s="64">
        <f t="shared" si="3"/>
        <v>4</v>
      </c>
      <c r="AE6" s="64">
        <f t="shared" si="3"/>
        <v>186</v>
      </c>
      <c r="AF6" s="64">
        <f t="shared" si="3"/>
        <v>132</v>
      </c>
      <c r="AG6" s="64">
        <f t="shared" si="3"/>
        <v>50</v>
      </c>
      <c r="AH6" s="64">
        <f t="shared" si="3"/>
        <v>182</v>
      </c>
      <c r="AI6" s="65">
        <f>IF(AI8="-",NA(),AI8)</f>
        <v>97.3</v>
      </c>
      <c r="AJ6" s="65">
        <f t="shared" ref="AJ6:AR6" si="5">IF(AJ8="-",NA(),AJ8)</f>
        <v>97.6</v>
      </c>
      <c r="AK6" s="65">
        <f t="shared" si="5"/>
        <v>94.3</v>
      </c>
      <c r="AL6" s="65">
        <f t="shared" si="5"/>
        <v>96.9</v>
      </c>
      <c r="AM6" s="65">
        <f t="shared" si="5"/>
        <v>103.9</v>
      </c>
      <c r="AN6" s="65">
        <f t="shared" si="5"/>
        <v>96.7</v>
      </c>
      <c r="AO6" s="65">
        <f t="shared" si="5"/>
        <v>96.6</v>
      </c>
      <c r="AP6" s="65">
        <f t="shared" si="5"/>
        <v>97.2</v>
      </c>
      <c r="AQ6" s="65">
        <f t="shared" si="5"/>
        <v>96.9</v>
      </c>
      <c r="AR6" s="65">
        <f t="shared" si="5"/>
        <v>100.6</v>
      </c>
      <c r="AS6" s="65" t="str">
        <f>IF(AS8="-","【-】","【"&amp;SUBSTITUTE(TEXT(AS8,"#,##0.0"),"-","△")&amp;"】")</f>
        <v>【102.5】</v>
      </c>
      <c r="AT6" s="65">
        <f>IF(AT8="-",NA(),AT8)</f>
        <v>89.3</v>
      </c>
      <c r="AU6" s="65">
        <f t="shared" ref="AU6:BC6" si="6">IF(AU8="-",NA(),AU8)</f>
        <v>88.9</v>
      </c>
      <c r="AV6" s="65">
        <f t="shared" si="6"/>
        <v>86.9</v>
      </c>
      <c r="AW6" s="65">
        <f t="shared" si="6"/>
        <v>90.6</v>
      </c>
      <c r="AX6" s="65">
        <f t="shared" si="6"/>
        <v>87.9</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85.1</v>
      </c>
      <c r="BQ6" s="65">
        <f t="shared" ref="BQ6:BY6" si="8">IF(BQ8="-",NA(),BQ8)</f>
        <v>81.8</v>
      </c>
      <c r="BR6" s="65">
        <f t="shared" si="8"/>
        <v>75.5</v>
      </c>
      <c r="BS6" s="65">
        <f t="shared" si="8"/>
        <v>79.599999999999994</v>
      </c>
      <c r="BT6" s="65">
        <f t="shared" si="8"/>
        <v>76</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32598</v>
      </c>
      <c r="CB6" s="66">
        <f t="shared" ref="CB6:CJ6" si="9">IF(CB8="-",NA(),CB8)</f>
        <v>34402</v>
      </c>
      <c r="CC6" s="66">
        <f t="shared" si="9"/>
        <v>37273</v>
      </c>
      <c r="CD6" s="66">
        <f t="shared" si="9"/>
        <v>38649</v>
      </c>
      <c r="CE6" s="66">
        <f t="shared" si="9"/>
        <v>39866</v>
      </c>
      <c r="CF6" s="66">
        <f t="shared" si="9"/>
        <v>33492</v>
      </c>
      <c r="CG6" s="66">
        <f t="shared" si="9"/>
        <v>34136</v>
      </c>
      <c r="CH6" s="66">
        <f t="shared" si="9"/>
        <v>34924</v>
      </c>
      <c r="CI6" s="66">
        <f t="shared" si="9"/>
        <v>35788</v>
      </c>
      <c r="CJ6" s="66">
        <f t="shared" si="9"/>
        <v>37855</v>
      </c>
      <c r="CK6" s="65" t="str">
        <f>IF(CK8="-","【-】","【"&amp;SUBSTITUTE(TEXT(CK8,"#,##0"),"-","△")&amp;"】")</f>
        <v>【56,733】</v>
      </c>
      <c r="CL6" s="66">
        <f>IF(CL8="-",NA(),CL8)</f>
        <v>9222</v>
      </c>
      <c r="CM6" s="66">
        <f t="shared" ref="CM6:CU6" si="10">IF(CM8="-",NA(),CM8)</f>
        <v>8926</v>
      </c>
      <c r="CN6" s="66">
        <f t="shared" si="10"/>
        <v>9163</v>
      </c>
      <c r="CO6" s="66">
        <f t="shared" si="10"/>
        <v>8972</v>
      </c>
      <c r="CP6" s="66">
        <f t="shared" si="10"/>
        <v>9201</v>
      </c>
      <c r="CQ6" s="66">
        <f t="shared" si="10"/>
        <v>9976</v>
      </c>
      <c r="CR6" s="66">
        <f t="shared" si="10"/>
        <v>10130</v>
      </c>
      <c r="CS6" s="66">
        <f t="shared" si="10"/>
        <v>10244</v>
      </c>
      <c r="CT6" s="66">
        <f t="shared" si="10"/>
        <v>10602</v>
      </c>
      <c r="CU6" s="66">
        <f t="shared" si="10"/>
        <v>11234</v>
      </c>
      <c r="CV6" s="65" t="str">
        <f>IF(CV8="-","【-】","【"&amp;SUBSTITUTE(TEXT(CV8,"#,##0"),"-","△")&amp;"】")</f>
        <v>【16,778】</v>
      </c>
      <c r="CW6" s="65">
        <f>IF(CW8="-",NA(),CW8)</f>
        <v>57.7</v>
      </c>
      <c r="CX6" s="65">
        <f t="shared" ref="CX6:DF6" si="11">IF(CX8="-",NA(),CX8)</f>
        <v>58.7</v>
      </c>
      <c r="CY6" s="65">
        <f t="shared" si="11"/>
        <v>61.4</v>
      </c>
      <c r="CZ6" s="65">
        <f t="shared" si="11"/>
        <v>60.7</v>
      </c>
      <c r="DA6" s="65">
        <f t="shared" si="11"/>
        <v>65.599999999999994</v>
      </c>
      <c r="DB6" s="65">
        <f t="shared" si="11"/>
        <v>63.4</v>
      </c>
      <c r="DC6" s="65">
        <f t="shared" si="11"/>
        <v>63.4</v>
      </c>
      <c r="DD6" s="65">
        <f t="shared" si="11"/>
        <v>63.7</v>
      </c>
      <c r="DE6" s="65">
        <f t="shared" si="11"/>
        <v>63.3</v>
      </c>
      <c r="DF6" s="65">
        <f t="shared" si="11"/>
        <v>68.5</v>
      </c>
      <c r="DG6" s="65" t="str">
        <f>IF(DG8="-","【-】","【"&amp;SUBSTITUTE(TEXT(DG8,"#,##0.0"),"-","△")&amp;"】")</f>
        <v>【58.8】</v>
      </c>
      <c r="DH6" s="65">
        <f>IF(DH8="-",NA(),DH8)</f>
        <v>25.3</v>
      </c>
      <c r="DI6" s="65">
        <f t="shared" ref="DI6:DQ6" si="12">IF(DI8="-",NA(),DI8)</f>
        <v>23.1</v>
      </c>
      <c r="DJ6" s="65">
        <f t="shared" si="12"/>
        <v>22.9</v>
      </c>
      <c r="DK6" s="65">
        <f t="shared" si="12"/>
        <v>20.8</v>
      </c>
      <c r="DL6" s="65">
        <f t="shared" si="12"/>
        <v>21</v>
      </c>
      <c r="DM6" s="65">
        <f t="shared" si="12"/>
        <v>18.7</v>
      </c>
      <c r="DN6" s="65">
        <f t="shared" si="12"/>
        <v>18.3</v>
      </c>
      <c r="DO6" s="65">
        <f t="shared" si="12"/>
        <v>17.7</v>
      </c>
      <c r="DP6" s="65">
        <f t="shared" si="12"/>
        <v>17.5</v>
      </c>
      <c r="DQ6" s="65">
        <f t="shared" si="12"/>
        <v>17.5</v>
      </c>
      <c r="DR6" s="65" t="str">
        <f>IF(DR8="-","【-】","【"&amp;SUBSTITUTE(TEXT(DR8,"#,##0.0"),"-","△")&amp;"】")</f>
        <v>【24.8】</v>
      </c>
      <c r="DS6" s="65">
        <f>IF(DS8="-",NA(),DS8)</f>
        <v>46.9</v>
      </c>
      <c r="DT6" s="65">
        <f t="shared" ref="DT6:EB6" si="13">IF(DT8="-",NA(),DT8)</f>
        <v>49.5</v>
      </c>
      <c r="DU6" s="65">
        <f t="shared" si="13"/>
        <v>52.2</v>
      </c>
      <c r="DV6" s="65">
        <f t="shared" si="13"/>
        <v>55.5</v>
      </c>
      <c r="DW6" s="65">
        <f t="shared" si="13"/>
        <v>57.3</v>
      </c>
      <c r="DX6" s="65">
        <f t="shared" si="13"/>
        <v>52.5</v>
      </c>
      <c r="DY6" s="65">
        <f t="shared" si="13"/>
        <v>53.5</v>
      </c>
      <c r="DZ6" s="65">
        <f t="shared" si="13"/>
        <v>54.1</v>
      </c>
      <c r="EA6" s="65">
        <f t="shared" si="13"/>
        <v>54.6</v>
      </c>
      <c r="EB6" s="65">
        <f t="shared" si="13"/>
        <v>56.9</v>
      </c>
      <c r="EC6" s="65" t="str">
        <f>IF(EC8="-","【-】","【"&amp;SUBSTITUTE(TEXT(EC8,"#,##0.0"),"-","△")&amp;"】")</f>
        <v>【54.8】</v>
      </c>
      <c r="ED6" s="65">
        <f>IF(ED8="-",NA(),ED8)</f>
        <v>65.599999999999994</v>
      </c>
      <c r="EE6" s="65">
        <f t="shared" ref="EE6:EM6" si="14">IF(EE8="-",NA(),EE8)</f>
        <v>68.5</v>
      </c>
      <c r="EF6" s="65">
        <f t="shared" si="14"/>
        <v>72</v>
      </c>
      <c r="EG6" s="65">
        <f t="shared" si="14"/>
        <v>76.8</v>
      </c>
      <c r="EH6" s="65">
        <f t="shared" si="14"/>
        <v>77.2</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56073887</v>
      </c>
      <c r="EP6" s="66">
        <f t="shared" ref="EP6:EX6" si="15">IF(EP8="-",NA(),EP8)</f>
        <v>56968129</v>
      </c>
      <c r="EQ6" s="66">
        <f t="shared" si="15"/>
        <v>57645215</v>
      </c>
      <c r="ER6" s="66">
        <f t="shared" si="15"/>
        <v>57925355</v>
      </c>
      <c r="ES6" s="66">
        <f t="shared" si="15"/>
        <v>58380747</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167</v>
      </c>
      <c r="B7" s="63">
        <f t="shared" ref="B7:AH7" si="16">B8</f>
        <v>2020</v>
      </c>
      <c r="C7" s="63">
        <f t="shared" si="16"/>
        <v>428779</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100床以上～200床未満</v>
      </c>
      <c r="O7" s="63" t="str">
        <f>O8</f>
        <v>学術・研究機関出身</v>
      </c>
      <c r="P7" s="63" t="str">
        <f>P8</f>
        <v>直営</v>
      </c>
      <c r="Q7" s="64">
        <f t="shared" si="16"/>
        <v>18</v>
      </c>
      <c r="R7" s="63" t="str">
        <f t="shared" si="16"/>
        <v>対象</v>
      </c>
      <c r="S7" s="63" t="str">
        <f t="shared" si="16"/>
        <v>ド 透 未 訓</v>
      </c>
      <c r="T7" s="63" t="str">
        <f t="shared" si="16"/>
        <v>救 臨 感 へ 災</v>
      </c>
      <c r="U7" s="64" t="str">
        <f>U8</f>
        <v>-</v>
      </c>
      <c r="V7" s="64">
        <f>V8</f>
        <v>13954</v>
      </c>
      <c r="W7" s="63" t="str">
        <f>W8</f>
        <v>-</v>
      </c>
      <c r="X7" s="63" t="str">
        <f t="shared" si="16"/>
        <v>第１種該当</v>
      </c>
      <c r="Y7" s="63" t="str">
        <f t="shared" si="16"/>
        <v>１０：１</v>
      </c>
      <c r="Z7" s="64">
        <f t="shared" si="16"/>
        <v>132</v>
      </c>
      <c r="AA7" s="64">
        <f t="shared" si="16"/>
        <v>50</v>
      </c>
      <c r="AB7" s="64" t="str">
        <f t="shared" si="16"/>
        <v>-</v>
      </c>
      <c r="AC7" s="64" t="str">
        <f t="shared" si="16"/>
        <v>-</v>
      </c>
      <c r="AD7" s="64">
        <f t="shared" si="16"/>
        <v>4</v>
      </c>
      <c r="AE7" s="64">
        <f t="shared" si="16"/>
        <v>186</v>
      </c>
      <c r="AF7" s="64">
        <f t="shared" si="16"/>
        <v>132</v>
      </c>
      <c r="AG7" s="64">
        <f t="shared" si="16"/>
        <v>50</v>
      </c>
      <c r="AH7" s="64">
        <f t="shared" si="16"/>
        <v>182</v>
      </c>
      <c r="AI7" s="65">
        <f>AI8</f>
        <v>97.3</v>
      </c>
      <c r="AJ7" s="65">
        <f t="shared" ref="AJ7:AR7" si="17">AJ8</f>
        <v>97.6</v>
      </c>
      <c r="AK7" s="65">
        <f t="shared" si="17"/>
        <v>94.3</v>
      </c>
      <c r="AL7" s="65">
        <f t="shared" si="17"/>
        <v>96.9</v>
      </c>
      <c r="AM7" s="65">
        <f t="shared" si="17"/>
        <v>103.9</v>
      </c>
      <c r="AN7" s="65">
        <f t="shared" si="17"/>
        <v>96.7</v>
      </c>
      <c r="AO7" s="65">
        <f t="shared" si="17"/>
        <v>96.6</v>
      </c>
      <c r="AP7" s="65">
        <f t="shared" si="17"/>
        <v>97.2</v>
      </c>
      <c r="AQ7" s="65">
        <f t="shared" si="17"/>
        <v>96.9</v>
      </c>
      <c r="AR7" s="65">
        <f t="shared" si="17"/>
        <v>100.6</v>
      </c>
      <c r="AS7" s="65"/>
      <c r="AT7" s="65">
        <f>AT8</f>
        <v>89.3</v>
      </c>
      <c r="AU7" s="65">
        <f t="shared" ref="AU7:BC7" si="18">AU8</f>
        <v>88.9</v>
      </c>
      <c r="AV7" s="65">
        <f t="shared" si="18"/>
        <v>86.9</v>
      </c>
      <c r="AW7" s="65">
        <f t="shared" si="18"/>
        <v>90.6</v>
      </c>
      <c r="AX7" s="65">
        <f t="shared" si="18"/>
        <v>87.9</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120.5</v>
      </c>
      <c r="BN7" s="65">
        <f t="shared" si="19"/>
        <v>124.2</v>
      </c>
      <c r="BO7" s="65"/>
      <c r="BP7" s="65">
        <f>BP8</f>
        <v>85.1</v>
      </c>
      <c r="BQ7" s="65">
        <f t="shared" ref="BQ7:BY7" si="20">BQ8</f>
        <v>81.8</v>
      </c>
      <c r="BR7" s="65">
        <f t="shared" si="20"/>
        <v>75.5</v>
      </c>
      <c r="BS7" s="65">
        <f t="shared" si="20"/>
        <v>79.599999999999994</v>
      </c>
      <c r="BT7" s="65">
        <f t="shared" si="20"/>
        <v>76</v>
      </c>
      <c r="BU7" s="65">
        <f t="shared" si="20"/>
        <v>69.8</v>
      </c>
      <c r="BV7" s="65">
        <f t="shared" si="20"/>
        <v>69.7</v>
      </c>
      <c r="BW7" s="65">
        <f t="shared" si="20"/>
        <v>70.099999999999994</v>
      </c>
      <c r="BX7" s="65">
        <f t="shared" si="20"/>
        <v>70.400000000000006</v>
      </c>
      <c r="BY7" s="65">
        <f t="shared" si="20"/>
        <v>65.8</v>
      </c>
      <c r="BZ7" s="65"/>
      <c r="CA7" s="66">
        <f>CA8</f>
        <v>32598</v>
      </c>
      <c r="CB7" s="66">
        <f t="shared" ref="CB7:CJ7" si="21">CB8</f>
        <v>34402</v>
      </c>
      <c r="CC7" s="66">
        <f t="shared" si="21"/>
        <v>37273</v>
      </c>
      <c r="CD7" s="66">
        <f t="shared" si="21"/>
        <v>38649</v>
      </c>
      <c r="CE7" s="66">
        <f t="shared" si="21"/>
        <v>39866</v>
      </c>
      <c r="CF7" s="66">
        <f t="shared" si="21"/>
        <v>33492</v>
      </c>
      <c r="CG7" s="66">
        <f t="shared" si="21"/>
        <v>34136</v>
      </c>
      <c r="CH7" s="66">
        <f t="shared" si="21"/>
        <v>34924</v>
      </c>
      <c r="CI7" s="66">
        <f t="shared" si="21"/>
        <v>35788</v>
      </c>
      <c r="CJ7" s="66">
        <f t="shared" si="21"/>
        <v>37855</v>
      </c>
      <c r="CK7" s="65"/>
      <c r="CL7" s="66">
        <f>CL8</f>
        <v>9222</v>
      </c>
      <c r="CM7" s="66">
        <f t="shared" ref="CM7:CU7" si="22">CM8</f>
        <v>8926</v>
      </c>
      <c r="CN7" s="66">
        <f t="shared" si="22"/>
        <v>9163</v>
      </c>
      <c r="CO7" s="66">
        <f t="shared" si="22"/>
        <v>8972</v>
      </c>
      <c r="CP7" s="66">
        <f t="shared" si="22"/>
        <v>9201</v>
      </c>
      <c r="CQ7" s="66">
        <f t="shared" si="22"/>
        <v>9976</v>
      </c>
      <c r="CR7" s="66">
        <f t="shared" si="22"/>
        <v>10130</v>
      </c>
      <c r="CS7" s="66">
        <f t="shared" si="22"/>
        <v>10244</v>
      </c>
      <c r="CT7" s="66">
        <f t="shared" si="22"/>
        <v>10602</v>
      </c>
      <c r="CU7" s="66">
        <f t="shared" si="22"/>
        <v>11234</v>
      </c>
      <c r="CV7" s="65"/>
      <c r="CW7" s="65">
        <f>CW8</f>
        <v>57.7</v>
      </c>
      <c r="CX7" s="65">
        <f t="shared" ref="CX7:DF7" si="23">CX8</f>
        <v>58.7</v>
      </c>
      <c r="CY7" s="65">
        <f t="shared" si="23"/>
        <v>61.4</v>
      </c>
      <c r="CZ7" s="65">
        <f t="shared" si="23"/>
        <v>60.7</v>
      </c>
      <c r="DA7" s="65">
        <f t="shared" si="23"/>
        <v>65.599999999999994</v>
      </c>
      <c r="DB7" s="65">
        <f t="shared" si="23"/>
        <v>63.4</v>
      </c>
      <c r="DC7" s="65">
        <f t="shared" si="23"/>
        <v>63.4</v>
      </c>
      <c r="DD7" s="65">
        <f t="shared" si="23"/>
        <v>63.7</v>
      </c>
      <c r="DE7" s="65">
        <f t="shared" si="23"/>
        <v>63.3</v>
      </c>
      <c r="DF7" s="65">
        <f t="shared" si="23"/>
        <v>68.5</v>
      </c>
      <c r="DG7" s="65"/>
      <c r="DH7" s="65">
        <f>DH8</f>
        <v>25.3</v>
      </c>
      <c r="DI7" s="65">
        <f t="shared" ref="DI7:DQ7" si="24">DI8</f>
        <v>23.1</v>
      </c>
      <c r="DJ7" s="65">
        <f t="shared" si="24"/>
        <v>22.9</v>
      </c>
      <c r="DK7" s="65">
        <f t="shared" si="24"/>
        <v>20.8</v>
      </c>
      <c r="DL7" s="65">
        <f t="shared" si="24"/>
        <v>21</v>
      </c>
      <c r="DM7" s="65">
        <f t="shared" si="24"/>
        <v>18.7</v>
      </c>
      <c r="DN7" s="65">
        <f t="shared" si="24"/>
        <v>18.3</v>
      </c>
      <c r="DO7" s="65">
        <f t="shared" si="24"/>
        <v>17.7</v>
      </c>
      <c r="DP7" s="65">
        <f t="shared" si="24"/>
        <v>17.5</v>
      </c>
      <c r="DQ7" s="65">
        <f t="shared" si="24"/>
        <v>17.5</v>
      </c>
      <c r="DR7" s="65"/>
      <c r="DS7" s="65">
        <f>DS8</f>
        <v>46.9</v>
      </c>
      <c r="DT7" s="65">
        <f t="shared" ref="DT7:EB7" si="25">DT8</f>
        <v>49.5</v>
      </c>
      <c r="DU7" s="65">
        <f t="shared" si="25"/>
        <v>52.2</v>
      </c>
      <c r="DV7" s="65">
        <f t="shared" si="25"/>
        <v>55.5</v>
      </c>
      <c r="DW7" s="65">
        <f t="shared" si="25"/>
        <v>57.3</v>
      </c>
      <c r="DX7" s="65">
        <f t="shared" si="25"/>
        <v>52.5</v>
      </c>
      <c r="DY7" s="65">
        <f t="shared" si="25"/>
        <v>53.5</v>
      </c>
      <c r="DZ7" s="65">
        <f t="shared" si="25"/>
        <v>54.1</v>
      </c>
      <c r="EA7" s="65">
        <f t="shared" si="25"/>
        <v>54.6</v>
      </c>
      <c r="EB7" s="65">
        <f t="shared" si="25"/>
        <v>56.9</v>
      </c>
      <c r="EC7" s="65"/>
      <c r="ED7" s="65">
        <f>ED8</f>
        <v>65.599999999999994</v>
      </c>
      <c r="EE7" s="65">
        <f t="shared" ref="EE7:EM7" si="26">EE8</f>
        <v>68.5</v>
      </c>
      <c r="EF7" s="65">
        <f t="shared" si="26"/>
        <v>72</v>
      </c>
      <c r="EG7" s="65">
        <f t="shared" si="26"/>
        <v>76.8</v>
      </c>
      <c r="EH7" s="65">
        <f t="shared" si="26"/>
        <v>77.2</v>
      </c>
      <c r="EI7" s="65">
        <f t="shared" si="26"/>
        <v>69.7</v>
      </c>
      <c r="EJ7" s="65">
        <f t="shared" si="26"/>
        <v>71.3</v>
      </c>
      <c r="EK7" s="65">
        <f t="shared" si="26"/>
        <v>71.400000000000006</v>
      </c>
      <c r="EL7" s="65">
        <f t="shared" si="26"/>
        <v>71.7</v>
      </c>
      <c r="EM7" s="65">
        <f t="shared" si="26"/>
        <v>72.900000000000006</v>
      </c>
      <c r="EN7" s="65"/>
      <c r="EO7" s="66">
        <f>EO8</f>
        <v>56073887</v>
      </c>
      <c r="EP7" s="66">
        <f t="shared" ref="EP7:EX7" si="27">EP8</f>
        <v>56968129</v>
      </c>
      <c r="EQ7" s="66">
        <f t="shared" si="27"/>
        <v>57645215</v>
      </c>
      <c r="ER7" s="66">
        <f t="shared" si="27"/>
        <v>57925355</v>
      </c>
      <c r="ES7" s="66">
        <f t="shared" si="27"/>
        <v>58380747</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428779</v>
      </c>
      <c r="D8" s="68">
        <v>46</v>
      </c>
      <c r="E8" s="68">
        <v>6</v>
      </c>
      <c r="F8" s="68">
        <v>0</v>
      </c>
      <c r="G8" s="68">
        <v>4</v>
      </c>
      <c r="H8" s="68" t="s">
        <v>168</v>
      </c>
      <c r="I8" s="68" t="s">
        <v>169</v>
      </c>
      <c r="J8" s="68" t="s">
        <v>170</v>
      </c>
      <c r="K8" s="68" t="s">
        <v>171</v>
      </c>
      <c r="L8" s="68" t="s">
        <v>172</v>
      </c>
      <c r="M8" s="68" t="s">
        <v>173</v>
      </c>
      <c r="N8" s="68" t="s">
        <v>174</v>
      </c>
      <c r="O8" s="68" t="s">
        <v>175</v>
      </c>
      <c r="P8" s="68" t="s">
        <v>176</v>
      </c>
      <c r="Q8" s="69">
        <v>18</v>
      </c>
      <c r="R8" s="68" t="s">
        <v>177</v>
      </c>
      <c r="S8" s="68" t="s">
        <v>178</v>
      </c>
      <c r="T8" s="68" t="s">
        <v>179</v>
      </c>
      <c r="U8" s="69" t="s">
        <v>39</v>
      </c>
      <c r="V8" s="69">
        <v>13954</v>
      </c>
      <c r="W8" s="68" t="s">
        <v>39</v>
      </c>
      <c r="X8" s="68" t="s">
        <v>180</v>
      </c>
      <c r="Y8" s="70" t="s">
        <v>181</v>
      </c>
      <c r="Z8" s="69">
        <v>132</v>
      </c>
      <c r="AA8" s="69">
        <v>50</v>
      </c>
      <c r="AB8" s="69" t="s">
        <v>39</v>
      </c>
      <c r="AC8" s="69" t="s">
        <v>39</v>
      </c>
      <c r="AD8" s="69">
        <v>4</v>
      </c>
      <c r="AE8" s="69">
        <v>186</v>
      </c>
      <c r="AF8" s="69">
        <v>132</v>
      </c>
      <c r="AG8" s="69">
        <v>50</v>
      </c>
      <c r="AH8" s="69">
        <v>182</v>
      </c>
      <c r="AI8" s="71">
        <v>97.3</v>
      </c>
      <c r="AJ8" s="71">
        <v>97.6</v>
      </c>
      <c r="AK8" s="71">
        <v>94.3</v>
      </c>
      <c r="AL8" s="71">
        <v>96.9</v>
      </c>
      <c r="AM8" s="71">
        <v>103.9</v>
      </c>
      <c r="AN8" s="71">
        <v>96.7</v>
      </c>
      <c r="AO8" s="71">
        <v>96.6</v>
      </c>
      <c r="AP8" s="71">
        <v>97.2</v>
      </c>
      <c r="AQ8" s="71">
        <v>96.9</v>
      </c>
      <c r="AR8" s="71">
        <v>100.6</v>
      </c>
      <c r="AS8" s="71">
        <v>102.5</v>
      </c>
      <c r="AT8" s="71">
        <v>89.3</v>
      </c>
      <c r="AU8" s="71">
        <v>88.9</v>
      </c>
      <c r="AV8" s="71">
        <v>86.9</v>
      </c>
      <c r="AW8" s="71">
        <v>90.6</v>
      </c>
      <c r="AX8" s="71">
        <v>87.9</v>
      </c>
      <c r="AY8" s="71">
        <v>84.2</v>
      </c>
      <c r="AZ8" s="71">
        <v>83.9</v>
      </c>
      <c r="BA8" s="71">
        <v>84</v>
      </c>
      <c r="BB8" s="71">
        <v>84.3</v>
      </c>
      <c r="BC8" s="71">
        <v>80.7</v>
      </c>
      <c r="BD8" s="71">
        <v>84.7</v>
      </c>
      <c r="BE8" s="72">
        <v>0</v>
      </c>
      <c r="BF8" s="72">
        <v>0</v>
      </c>
      <c r="BG8" s="72">
        <v>0</v>
      </c>
      <c r="BH8" s="72">
        <v>0</v>
      </c>
      <c r="BI8" s="72">
        <v>0</v>
      </c>
      <c r="BJ8" s="72">
        <v>119.5</v>
      </c>
      <c r="BK8" s="72">
        <v>116.9</v>
      </c>
      <c r="BL8" s="72">
        <v>117.1</v>
      </c>
      <c r="BM8" s="72">
        <v>120.5</v>
      </c>
      <c r="BN8" s="72">
        <v>124.2</v>
      </c>
      <c r="BO8" s="72">
        <v>69.3</v>
      </c>
      <c r="BP8" s="71">
        <v>85.1</v>
      </c>
      <c r="BQ8" s="71">
        <v>81.8</v>
      </c>
      <c r="BR8" s="71">
        <v>75.5</v>
      </c>
      <c r="BS8" s="71">
        <v>79.599999999999994</v>
      </c>
      <c r="BT8" s="71">
        <v>76</v>
      </c>
      <c r="BU8" s="71">
        <v>69.8</v>
      </c>
      <c r="BV8" s="71">
        <v>69.7</v>
      </c>
      <c r="BW8" s="71">
        <v>70.099999999999994</v>
      </c>
      <c r="BX8" s="71">
        <v>70.400000000000006</v>
      </c>
      <c r="BY8" s="71">
        <v>65.8</v>
      </c>
      <c r="BZ8" s="71">
        <v>67.2</v>
      </c>
      <c r="CA8" s="72">
        <v>32598</v>
      </c>
      <c r="CB8" s="72">
        <v>34402</v>
      </c>
      <c r="CC8" s="72">
        <v>37273</v>
      </c>
      <c r="CD8" s="72">
        <v>38649</v>
      </c>
      <c r="CE8" s="72">
        <v>39866</v>
      </c>
      <c r="CF8" s="72">
        <v>33492</v>
      </c>
      <c r="CG8" s="72">
        <v>34136</v>
      </c>
      <c r="CH8" s="72">
        <v>34924</v>
      </c>
      <c r="CI8" s="72">
        <v>35788</v>
      </c>
      <c r="CJ8" s="72">
        <v>37855</v>
      </c>
      <c r="CK8" s="71">
        <v>56733</v>
      </c>
      <c r="CL8" s="72">
        <v>9222</v>
      </c>
      <c r="CM8" s="72">
        <v>8926</v>
      </c>
      <c r="CN8" s="72">
        <v>9163</v>
      </c>
      <c r="CO8" s="72">
        <v>8972</v>
      </c>
      <c r="CP8" s="72">
        <v>9201</v>
      </c>
      <c r="CQ8" s="72">
        <v>9976</v>
      </c>
      <c r="CR8" s="72">
        <v>10130</v>
      </c>
      <c r="CS8" s="72">
        <v>10244</v>
      </c>
      <c r="CT8" s="72">
        <v>10602</v>
      </c>
      <c r="CU8" s="72">
        <v>11234</v>
      </c>
      <c r="CV8" s="71">
        <v>16778</v>
      </c>
      <c r="CW8" s="72">
        <v>57.7</v>
      </c>
      <c r="CX8" s="72">
        <v>58.7</v>
      </c>
      <c r="CY8" s="72">
        <v>61.4</v>
      </c>
      <c r="CZ8" s="72">
        <v>60.7</v>
      </c>
      <c r="DA8" s="72">
        <v>65.599999999999994</v>
      </c>
      <c r="DB8" s="72">
        <v>63.4</v>
      </c>
      <c r="DC8" s="72">
        <v>63.4</v>
      </c>
      <c r="DD8" s="72">
        <v>63.7</v>
      </c>
      <c r="DE8" s="72">
        <v>63.3</v>
      </c>
      <c r="DF8" s="72">
        <v>68.5</v>
      </c>
      <c r="DG8" s="72">
        <v>58.8</v>
      </c>
      <c r="DH8" s="72">
        <v>25.3</v>
      </c>
      <c r="DI8" s="72">
        <v>23.1</v>
      </c>
      <c r="DJ8" s="72">
        <v>22.9</v>
      </c>
      <c r="DK8" s="72">
        <v>20.8</v>
      </c>
      <c r="DL8" s="72">
        <v>21</v>
      </c>
      <c r="DM8" s="72">
        <v>18.7</v>
      </c>
      <c r="DN8" s="72">
        <v>18.3</v>
      </c>
      <c r="DO8" s="72">
        <v>17.7</v>
      </c>
      <c r="DP8" s="72">
        <v>17.5</v>
      </c>
      <c r="DQ8" s="72">
        <v>17.5</v>
      </c>
      <c r="DR8" s="72">
        <v>24.8</v>
      </c>
      <c r="DS8" s="71">
        <v>46.9</v>
      </c>
      <c r="DT8" s="71">
        <v>49.5</v>
      </c>
      <c r="DU8" s="71">
        <v>52.2</v>
      </c>
      <c r="DV8" s="71">
        <v>55.5</v>
      </c>
      <c r="DW8" s="71">
        <v>57.3</v>
      </c>
      <c r="DX8" s="71">
        <v>52.5</v>
      </c>
      <c r="DY8" s="71">
        <v>53.5</v>
      </c>
      <c r="DZ8" s="71">
        <v>54.1</v>
      </c>
      <c r="EA8" s="71">
        <v>54.6</v>
      </c>
      <c r="EB8" s="71">
        <v>56.9</v>
      </c>
      <c r="EC8" s="71">
        <v>54.8</v>
      </c>
      <c r="ED8" s="71">
        <v>65.599999999999994</v>
      </c>
      <c r="EE8" s="71">
        <v>68.5</v>
      </c>
      <c r="EF8" s="71">
        <v>72</v>
      </c>
      <c r="EG8" s="71">
        <v>76.8</v>
      </c>
      <c r="EH8" s="71">
        <v>77.2</v>
      </c>
      <c r="EI8" s="71">
        <v>69.7</v>
      </c>
      <c r="EJ8" s="71">
        <v>71.3</v>
      </c>
      <c r="EK8" s="71">
        <v>71.400000000000006</v>
      </c>
      <c r="EL8" s="71">
        <v>71.7</v>
      </c>
      <c r="EM8" s="71">
        <v>72.900000000000006</v>
      </c>
      <c r="EN8" s="71">
        <v>70.3</v>
      </c>
      <c r="EO8" s="72">
        <v>56073887</v>
      </c>
      <c r="EP8" s="72">
        <v>56968129</v>
      </c>
      <c r="EQ8" s="72">
        <v>57645215</v>
      </c>
      <c r="ER8" s="72">
        <v>57925355</v>
      </c>
      <c r="ES8" s="72">
        <v>58380747</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